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75" yWindow="1080" windowWidth="24240" windowHeight="13740" tabRatio="500"/>
  </bookViews>
  <sheets>
    <sheet name="BRM 300 km n°xxx" sheetId="1" r:id="rId1"/>
  </sheets>
  <definedNames>
    <definedName name="Excel_BuiltIn_Print_Area" localSheetId="0">'BRM 300 km n°xxx'!$B:$I</definedName>
    <definedName name="_xlnm.Print_Area" localSheetId="0">'BRM 300 km n°xxx'!$A$1:$I$95</definedName>
  </definedNames>
  <calcPr calcId="181029" iterateDelta="1E-4"/>
</workbook>
</file>

<file path=xl/calcChain.xml><?xml version="1.0" encoding="utf-8"?>
<calcChain xmlns="http://schemas.openxmlformats.org/spreadsheetml/2006/main">
  <c r="G23" i="1" l="1"/>
  <c r="G22" i="1" l="1"/>
  <c r="H22" i="1"/>
  <c r="I22" i="1" s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7" i="1"/>
  <c r="I47" i="1"/>
  <c r="H48" i="1"/>
  <c r="I48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6" i="1"/>
  <c r="I76" i="1"/>
  <c r="H77" i="1"/>
  <c r="I77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9" i="1"/>
  <c r="I89" i="1"/>
  <c r="H90" i="1"/>
  <c r="I90" i="1"/>
  <c r="H91" i="1"/>
  <c r="I91" i="1"/>
  <c r="H92" i="1"/>
  <c r="I92" i="1"/>
  <c r="H93" i="1"/>
  <c r="I93" i="1"/>
  <c r="G24" i="1" l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I37" i="1" s="1"/>
  <c r="H37" i="1" l="1"/>
  <c r="G38" i="1"/>
  <c r="G39" i="1" s="1"/>
  <c r="G40" i="1" s="1"/>
  <c r="G41" i="1" s="1"/>
  <c r="G42" i="1" s="1"/>
  <c r="G43" i="1" s="1"/>
  <c r="G44" i="1" s="1"/>
  <c r="G45" i="1" s="1"/>
  <c r="G46" i="1" s="1"/>
  <c r="I46" i="1" s="1"/>
  <c r="H46" i="1" l="1"/>
  <c r="G47" i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I49" i="1" l="1"/>
  <c r="H49" i="1"/>
  <c r="H60" i="1"/>
  <c r="G61" i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I60" i="1"/>
  <c r="G76" i="1" l="1"/>
  <c r="G77" i="1" s="1"/>
  <c r="G78" i="1" s="1"/>
  <c r="G73" i="1"/>
  <c r="G74" i="1" s="1"/>
  <c r="G75" i="1" s="1"/>
  <c r="H78" i="1" l="1"/>
  <c r="G79" i="1"/>
  <c r="G80" i="1" s="1"/>
  <c r="G81" i="1" s="1"/>
  <c r="G82" i="1" s="1"/>
  <c r="G83" i="1" s="1"/>
  <c r="G84" i="1" s="1"/>
  <c r="I78" i="1"/>
  <c r="G85" i="1" l="1"/>
  <c r="G89" i="1" l="1"/>
  <c r="G90" i="1" s="1"/>
  <c r="G91" i="1" s="1"/>
  <c r="G92" i="1" s="1"/>
  <c r="G93" i="1" s="1"/>
  <c r="G94" i="1" s="1"/>
  <c r="G95" i="1" s="1"/>
  <c r="G86" i="1"/>
  <c r="G87" i="1" s="1"/>
  <c r="G88" i="1" s="1"/>
</calcChain>
</file>

<file path=xl/sharedStrings.xml><?xml version="1.0" encoding="utf-8"?>
<sst xmlns="http://schemas.openxmlformats.org/spreadsheetml/2006/main" count="199" uniqueCount="161">
  <si>
    <r>
      <rPr>
        <b/>
        <sz val="20"/>
        <color indexed="10"/>
        <rFont val="Arial"/>
        <family val="2"/>
      </rPr>
      <t>A</t>
    </r>
    <r>
      <rPr>
        <b/>
        <sz val="20"/>
        <color indexed="18"/>
        <rFont val="Arial"/>
        <family val="2"/>
      </rPr>
      <t xml:space="preserve">UDAX </t>
    </r>
    <r>
      <rPr>
        <b/>
        <sz val="20"/>
        <color indexed="10"/>
        <rFont val="Arial"/>
        <family val="2"/>
      </rPr>
      <t>C</t>
    </r>
    <r>
      <rPr>
        <b/>
        <sz val="20"/>
        <color indexed="18"/>
        <rFont val="Arial"/>
        <family val="2"/>
      </rPr>
      <t xml:space="preserve">LUB </t>
    </r>
    <r>
      <rPr>
        <b/>
        <sz val="20"/>
        <color indexed="10"/>
        <rFont val="Arial"/>
        <family val="2"/>
      </rPr>
      <t>P</t>
    </r>
    <r>
      <rPr>
        <b/>
        <sz val="20"/>
        <color indexed="18"/>
        <rFont val="Arial"/>
        <family val="2"/>
      </rPr>
      <t>ARISIEN</t>
    </r>
  </si>
  <si>
    <t>RANDONNEURS FRANÇAIS</t>
  </si>
  <si>
    <t>RANDONNEURS EUROPEENS</t>
  </si>
  <si>
    <t>RANDONNEURS MONDIAUX</t>
  </si>
  <si>
    <t>N° homologation :</t>
  </si>
  <si>
    <t>Société organisatrice :   Cyclo Club la Fontaine Franconville</t>
  </si>
  <si>
    <t>Code ACP :</t>
  </si>
  <si>
    <t>&lt;&lt;&lt;Taper ici votre n° de club à 4 chiffres</t>
  </si>
  <si>
    <t>Ligue :</t>
  </si>
  <si>
    <t>CODEP Val d'Oise</t>
  </si>
  <si>
    <t>Adresse du responsable :</t>
  </si>
  <si>
    <t>Brevet de</t>
  </si>
  <si>
    <t xml:space="preserve">   Km</t>
  </si>
  <si>
    <t>Date :</t>
  </si>
  <si>
    <t>Heure de départ :</t>
  </si>
  <si>
    <t>&lt;&lt;&lt;Taper ici l'heure de départ sous la forme 08:30</t>
  </si>
  <si>
    <t>Contr.</t>
  </si>
  <si>
    <t>LOCALITES</t>
  </si>
  <si>
    <t>Carte MICHELIN</t>
  </si>
  <si>
    <t xml:space="preserve">Numéro de </t>
  </si>
  <si>
    <t>KM</t>
  </si>
  <si>
    <t>CONTROLES</t>
  </si>
  <si>
    <t>C</t>
  </si>
  <si>
    <t>N°</t>
  </si>
  <si>
    <t>Pli N°</t>
  </si>
  <si>
    <t>Route</t>
  </si>
  <si>
    <t>PARTIEL</t>
  </si>
  <si>
    <t>TOTAL</t>
  </si>
  <si>
    <t>Ouverture</t>
  </si>
  <si>
    <t>Fermeture</t>
  </si>
  <si>
    <t>Si contrôle mettre un C majuscule dans la première colonne</t>
  </si>
  <si>
    <t>Beauchamp</t>
  </si>
  <si>
    <t>D106</t>
  </si>
  <si>
    <t>Le calcul des heures d'ouverture et fermeture sera automatique</t>
  </si>
  <si>
    <t>Herblay</t>
  </si>
  <si>
    <t>D14</t>
  </si>
  <si>
    <t>D411</t>
  </si>
  <si>
    <t>D48</t>
  </si>
  <si>
    <t>D48E</t>
  </si>
  <si>
    <t>Neuville/Oise</t>
  </si>
  <si>
    <t>D55A</t>
  </si>
  <si>
    <t>Jouy le Moutier</t>
  </si>
  <si>
    <t>D55</t>
  </si>
  <si>
    <t>Andresy</t>
  </si>
  <si>
    <t>Rue d'Andresy</t>
  </si>
  <si>
    <t>Chanteloup les Vignes</t>
  </si>
  <si>
    <t>Rue Edouard Legrand</t>
  </si>
  <si>
    <t>Rue de Chanteloup</t>
  </si>
  <si>
    <t>Triel/Seine</t>
  </si>
  <si>
    <t>Rue des Créneaux</t>
  </si>
  <si>
    <t>D190</t>
  </si>
  <si>
    <t>Gargenville</t>
  </si>
  <si>
    <t>Avenue Lucie Desnos</t>
  </si>
  <si>
    <t>Rue Gabriel Péri</t>
  </si>
  <si>
    <t>D130</t>
  </si>
  <si>
    <t>Epône</t>
  </si>
  <si>
    <t>D113</t>
  </si>
  <si>
    <t>D191</t>
  </si>
  <si>
    <t>Maule</t>
  </si>
  <si>
    <t>D45</t>
  </si>
  <si>
    <t>Andelu</t>
  </si>
  <si>
    <t>Route de Marcq</t>
  </si>
  <si>
    <t>Marcq</t>
  </si>
  <si>
    <t>Rue d'Andelu – D119</t>
  </si>
  <si>
    <t>D76</t>
  </si>
  <si>
    <t>Montfort l’Amaury</t>
  </si>
  <si>
    <t>D138</t>
  </si>
  <si>
    <t>St Léger en Yvelines</t>
  </si>
  <si>
    <t>D61</t>
  </si>
  <si>
    <t>Bullion</t>
  </si>
  <si>
    <t>4 – 5</t>
  </si>
  <si>
    <t>D132</t>
  </si>
  <si>
    <t>Chaufour lès Etréchy</t>
  </si>
  <si>
    <t>D148</t>
  </si>
  <si>
    <t>Etréchy</t>
  </si>
  <si>
    <t>Boissy le Cutté</t>
  </si>
  <si>
    <t>La Ferté Alais</t>
  </si>
  <si>
    <t>D449</t>
  </si>
  <si>
    <t>D83</t>
  </si>
  <si>
    <t>Soisy sur Ecoles</t>
  </si>
  <si>
    <t>D24</t>
  </si>
  <si>
    <t xml:space="preserve">La Planche </t>
  </si>
  <si>
    <t>Rue des Chesneaux</t>
  </si>
  <si>
    <t>Perthes</t>
  </si>
  <si>
    <t>D50</t>
  </si>
  <si>
    <t>Rue de Chailly</t>
  </si>
  <si>
    <t>Chailly en Bière</t>
  </si>
  <si>
    <t>Rue de la Fromagerie</t>
  </si>
  <si>
    <t>D607-D64</t>
  </si>
  <si>
    <t>D115</t>
  </si>
  <si>
    <t>Bois le Roi</t>
  </si>
  <si>
    <t>Courtry</t>
  </si>
  <si>
    <t>D408</t>
  </si>
  <si>
    <t>Chatillon la Borde</t>
  </si>
  <si>
    <t>D47</t>
  </si>
  <si>
    <t>Fouju</t>
  </si>
  <si>
    <t>D130 – D57 -D99E</t>
  </si>
  <si>
    <t>Guignes</t>
  </si>
  <si>
    <t>D402</t>
  </si>
  <si>
    <t>Chaumes en Brie</t>
  </si>
  <si>
    <t>D144</t>
  </si>
  <si>
    <t>Châtres</t>
  </si>
  <si>
    <t>D96</t>
  </si>
  <si>
    <t>Coutevroult</t>
  </si>
  <si>
    <t>D406</t>
  </si>
  <si>
    <t>D436</t>
  </si>
  <si>
    <t>Couilly Pont aux Dames</t>
  </si>
  <si>
    <t>D934</t>
  </si>
  <si>
    <t>Montry</t>
  </si>
  <si>
    <t>D239</t>
  </si>
  <si>
    <t>Esbly</t>
  </si>
  <si>
    <t>D5</t>
  </si>
  <si>
    <t>Isles lès Villenoy</t>
  </si>
  <si>
    <t>D27</t>
  </si>
  <si>
    <t>Trilbardou</t>
  </si>
  <si>
    <t>D54A</t>
  </si>
  <si>
    <t>Charmentray</t>
  </si>
  <si>
    <t>D139</t>
  </si>
  <si>
    <t>Chamy</t>
  </si>
  <si>
    <t>D54</t>
  </si>
  <si>
    <t>Le Plessis aux Bois</t>
  </si>
  <si>
    <t>D9</t>
  </si>
  <si>
    <t>Juilly</t>
  </si>
  <si>
    <t>D9E - D404 – D13</t>
  </si>
  <si>
    <t>Dammartin en Goële</t>
  </si>
  <si>
    <t>D401 – D26E1</t>
  </si>
  <si>
    <t>Moussy le Vieux</t>
  </si>
  <si>
    <t>D26</t>
  </si>
  <si>
    <t>Vémars</t>
  </si>
  <si>
    <t>Fontenay en Parisis</t>
  </si>
  <si>
    <t>D10</t>
  </si>
  <si>
    <t>Mareil en France</t>
  </si>
  <si>
    <t>Villiers le Sec</t>
  </si>
  <si>
    <t>Villaines sous Bois</t>
  </si>
  <si>
    <t>Attainville</t>
  </si>
  <si>
    <t xml:space="preserve">Rue du Moulin </t>
  </si>
  <si>
    <t>D9E</t>
  </si>
  <si>
    <t>Moisselles</t>
  </si>
  <si>
    <t>D909</t>
  </si>
  <si>
    <t>Montlignon</t>
  </si>
  <si>
    <t>St Leu la Forêt</t>
  </si>
  <si>
    <t>Franconville</t>
  </si>
  <si>
    <t>Numéros de Téléphone :</t>
  </si>
  <si>
    <t>- Appel d'urgence :     112</t>
  </si>
  <si>
    <t xml:space="preserve">Nom du parcours : Tour de l'Ile de France </t>
  </si>
  <si>
    <t>Nom du responsable : Dominique Richonnet</t>
  </si>
  <si>
    <t>20 Allée des bruyères 95250 Beauchamp</t>
  </si>
  <si>
    <t xml:space="preserve">Départ : Franconville </t>
  </si>
  <si>
    <t>chaussée jules Cesar</t>
  </si>
  <si>
    <t>Plessis bouchard</t>
  </si>
  <si>
    <t>- pompiers :                 18</t>
  </si>
  <si>
    <t>- Samu :                       15</t>
  </si>
  <si>
    <t>- n° de l'organisation :  06 01 19 63 14 ou 06 19 06 19 85</t>
  </si>
  <si>
    <t>Lieu de départ : 185 Chaussée Jules César 95130 Franconville</t>
  </si>
  <si>
    <t>185 Chaussée J. Cesar</t>
  </si>
  <si>
    <t>D909 jusqu'à la croix verte</t>
  </si>
  <si>
    <t>1er RP 2eme sortie</t>
  </si>
  <si>
    <t>2eme RP 3eme sortie</t>
  </si>
  <si>
    <t>Attainville boulevard circulaire</t>
  </si>
  <si>
    <t>3eme RP 2eme sortie</t>
  </si>
  <si>
    <t>2022 IF 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</si>
</sst>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36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2"/>
      <name val="Arial"/>
      <family val="2"/>
    </font>
    <font>
      <b/>
      <sz val="20"/>
      <color indexed="10"/>
      <name val="Arial"/>
      <family val="2"/>
    </font>
    <font>
      <b/>
      <sz val="20"/>
      <color indexed="1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18"/>
      <name val="Arial"/>
      <family val="2"/>
    </font>
    <font>
      <b/>
      <i/>
      <sz val="10"/>
      <color indexed="53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11"/>
      <color indexed="25"/>
      <name val="Arial"/>
      <family val="2"/>
    </font>
    <font>
      <sz val="10"/>
      <color indexed="18"/>
      <name val="Arial"/>
      <family val="2"/>
    </font>
    <font>
      <sz val="8"/>
      <color indexed="62"/>
      <name val="Arial"/>
      <family val="2"/>
    </font>
    <font>
      <b/>
      <sz val="12"/>
      <color indexed="62"/>
      <name val="Arial"/>
      <family val="2"/>
    </font>
    <font>
      <b/>
      <sz val="12"/>
      <color indexed="8"/>
      <name val="Arial"/>
      <family val="2"/>
    </font>
    <font>
      <sz val="12"/>
      <color indexed="62"/>
      <name val="Arial"/>
      <family val="2"/>
    </font>
    <font>
      <b/>
      <sz val="10"/>
      <color rgb="FF002060"/>
      <name val="Arial"/>
      <family val="2"/>
    </font>
    <font>
      <b/>
      <sz val="12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1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2" applyNumberFormat="0" applyFill="0" applyAlignment="0" applyProtection="0"/>
    <xf numFmtId="0" fontId="6" fillId="3" borderId="1" applyNumberFormat="0" applyAlignment="0" applyProtection="0"/>
    <xf numFmtId="0" fontId="7" fillId="15" borderId="0" applyNumberFormat="0" applyBorder="0" applyAlignment="0" applyProtection="0"/>
    <xf numFmtId="0" fontId="8" fillId="8" borderId="0" applyNumberFormat="0" applyBorder="0" applyAlignment="0" applyProtection="0"/>
    <xf numFmtId="0" fontId="9" fillId="16" borderId="0" applyNumberFormat="0" applyBorder="0" applyAlignment="0" applyProtection="0"/>
    <xf numFmtId="0" fontId="10" fillId="2" borderId="3" applyNumberFormat="0" applyAlignment="0" applyProtection="0"/>
    <xf numFmtId="0" fontId="11" fillId="0" borderId="0" applyNumberFormat="0" applyFill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17" borderId="8" applyNumberFormat="0" applyAlignment="0" applyProtection="0"/>
  </cellStyleXfs>
  <cellXfs count="96">
    <xf numFmtId="0" fontId="0" fillId="0" borderId="0" xfId="0"/>
    <xf numFmtId="0" fontId="0" fillId="0" borderId="0" xfId="0" applyBorder="1"/>
    <xf numFmtId="0" fontId="17" fillId="0" borderId="0" xfId="0" applyFont="1"/>
    <xf numFmtId="0" fontId="18" fillId="0" borderId="0" xfId="0" applyFont="1" applyAlignment="1"/>
    <xf numFmtId="0" fontId="20" fillId="0" borderId="0" xfId="0" applyFont="1" applyAlignment="1">
      <alignment vertical="center"/>
    </xf>
    <xf numFmtId="0" fontId="21" fillId="0" borderId="0" xfId="0" applyFont="1" applyFill="1" applyBorder="1"/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left"/>
    </xf>
    <xf numFmtId="0" fontId="24" fillId="0" borderId="9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right" vertical="center"/>
    </xf>
    <xf numFmtId="0" fontId="24" fillId="0" borderId="11" xfId="0" applyFont="1" applyBorder="1" applyAlignment="1">
      <alignment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0" fillId="0" borderId="0" xfId="0" applyFont="1"/>
    <xf numFmtId="0" fontId="24" fillId="0" borderId="11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20" fontId="25" fillId="0" borderId="0" xfId="0" applyNumberFormat="1" applyFont="1" applyFill="1" applyBorder="1" applyAlignment="1">
      <alignment horizontal="left"/>
    </xf>
    <xf numFmtId="0" fontId="24" fillId="0" borderId="13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26" fillId="0" borderId="0" xfId="0" applyFont="1" applyFill="1" applyBorder="1"/>
    <xf numFmtId="0" fontId="27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4"/>
    </xf>
    <xf numFmtId="0" fontId="24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/>
    </xf>
    <xf numFmtId="0" fontId="24" fillId="0" borderId="16" xfId="0" applyFont="1" applyBorder="1" applyAlignment="1">
      <alignment horizontal="left" vertical="center"/>
    </xf>
    <xf numFmtId="0" fontId="24" fillId="0" borderId="16" xfId="0" applyFont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vertical="center"/>
    </xf>
    <xf numFmtId="20" fontId="26" fillId="0" borderId="0" xfId="0" applyNumberFormat="1" applyFont="1" applyFill="1" applyBorder="1" applyAlignment="1">
      <alignment horizontal="right"/>
    </xf>
    <xf numFmtId="0" fontId="31" fillId="0" borderId="14" xfId="0" applyFont="1" applyBorder="1" applyAlignment="1">
      <alignment horizontal="center" vertical="center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right" vertical="center"/>
      <protection locked="0"/>
    </xf>
    <xf numFmtId="0" fontId="29" fillId="0" borderId="23" xfId="0" applyFont="1" applyBorder="1" applyAlignment="1" applyProtection="1">
      <alignment horizontal="right" vertical="center"/>
      <protection locked="0"/>
    </xf>
    <xf numFmtId="0" fontId="0" fillId="0" borderId="24" xfId="0" applyFont="1" applyBorder="1" applyAlignment="1" applyProtection="1">
      <alignment vertical="center" wrapText="1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0" fontId="0" fillId="0" borderId="26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vertical="center" wrapText="1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20" fontId="0" fillId="0" borderId="29" xfId="0" applyNumberFormat="1" applyFont="1" applyBorder="1" applyAlignment="1">
      <alignment horizontal="center" vertical="center"/>
    </xf>
    <xf numFmtId="20" fontId="0" fillId="0" borderId="30" xfId="0" applyNumberFormat="1" applyFont="1" applyBorder="1" applyAlignment="1">
      <alignment horizontal="center" vertical="center"/>
    </xf>
    <xf numFmtId="0" fontId="0" fillId="0" borderId="31" xfId="0" applyFont="1" applyBorder="1" applyAlignment="1" applyProtection="1">
      <alignment vertical="center" wrapText="1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164" fontId="0" fillId="0" borderId="29" xfId="0" applyNumberFormat="1" applyFont="1" applyBorder="1" applyAlignment="1" applyProtection="1">
      <alignment horizontal="center" vertical="center"/>
      <protection locked="0"/>
    </xf>
    <xf numFmtId="164" fontId="0" fillId="0" borderId="30" xfId="0" applyNumberFormat="1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vertical="center"/>
      <protection locked="0"/>
    </xf>
    <xf numFmtId="0" fontId="32" fillId="0" borderId="0" xfId="0" applyFont="1" applyFill="1" applyBorder="1"/>
    <xf numFmtId="0" fontId="0" fillId="0" borderId="34" xfId="0" applyFont="1" applyBorder="1" applyAlignment="1" applyProtection="1">
      <alignment vertical="center" wrapText="1"/>
      <protection locked="0"/>
    </xf>
    <xf numFmtId="164" fontId="0" fillId="0" borderId="29" xfId="0" applyNumberFormat="1" applyFont="1" applyBorder="1" applyAlignment="1">
      <alignment horizontal="center" vertical="center"/>
    </xf>
    <xf numFmtId="164" fontId="0" fillId="0" borderId="30" xfId="0" applyNumberFormat="1" applyFont="1" applyBorder="1" applyAlignment="1">
      <alignment horizontal="center" vertical="center"/>
    </xf>
    <xf numFmtId="0" fontId="26" fillId="0" borderId="31" xfId="0" applyFont="1" applyBorder="1" applyAlignment="1" applyProtection="1">
      <alignment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3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164" fontId="26" fillId="0" borderId="29" xfId="0" applyNumberFormat="1" applyFont="1" applyBorder="1" applyAlignment="1">
      <alignment horizontal="center" vertical="center"/>
    </xf>
    <xf numFmtId="164" fontId="26" fillId="0" borderId="30" xfId="0" applyNumberFormat="1" applyFont="1" applyBorder="1" applyAlignment="1">
      <alignment horizontal="center" vertical="center"/>
    </xf>
    <xf numFmtId="164" fontId="26" fillId="0" borderId="29" xfId="0" applyNumberFormat="1" applyFont="1" applyBorder="1" applyAlignment="1" applyProtection="1">
      <alignment horizontal="center" vertical="center"/>
      <protection locked="0"/>
    </xf>
    <xf numFmtId="164" fontId="26" fillId="0" borderId="3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/>
    <xf numFmtId="0" fontId="26" fillId="0" borderId="34" xfId="0" applyFont="1" applyBorder="1" applyAlignment="1" applyProtection="1">
      <alignment vertical="center" wrapText="1"/>
      <protection locked="0"/>
    </xf>
    <xf numFmtId="0" fontId="33" fillId="0" borderId="14" xfId="0" applyFont="1" applyBorder="1" applyAlignment="1">
      <alignment horizontal="center" vertical="center"/>
    </xf>
    <xf numFmtId="20" fontId="26" fillId="0" borderId="36" xfId="0" applyNumberFormat="1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0" fontId="26" fillId="0" borderId="34" xfId="0" applyFont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>
      <alignment horizontal="center" vertical="center"/>
    </xf>
    <xf numFmtId="0" fontId="0" fillId="0" borderId="39" xfId="0" applyFont="1" applyBorder="1" applyAlignment="1" applyProtection="1">
      <alignment vertical="center" wrapText="1"/>
      <protection locked="0"/>
    </xf>
    <xf numFmtId="0" fontId="0" fillId="0" borderId="40" xfId="0" applyFont="1" applyBorder="1" applyAlignment="1" applyProtection="1">
      <alignment vertical="center" wrapText="1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0" fillId="0" borderId="10" xfId="0" applyFont="1" applyFill="1" applyBorder="1" applyAlignment="1">
      <alignment horizontal="left" vertical="center"/>
    </xf>
    <xf numFmtId="0" fontId="35" fillId="0" borderId="37" xfId="0" applyFont="1" applyBorder="1" applyAlignment="1">
      <alignment horizontal="center" vertical="center"/>
    </xf>
    <xf numFmtId="0" fontId="24" fillId="0" borderId="38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15" fontId="28" fillId="0" borderId="14" xfId="0" applyNumberFormat="1" applyFont="1" applyBorder="1" applyAlignment="1">
      <alignment horizontal="left" vertical="center"/>
    </xf>
    <xf numFmtId="21" fontId="29" fillId="0" borderId="21" xfId="0" applyNumberFormat="1" applyFont="1" applyBorder="1" applyAlignment="1">
      <alignment horizontal="left" vertical="center"/>
    </xf>
  </cellXfs>
  <cellStyles count="40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8" builtinId="20" customBuiltin="1"/>
    <cellStyle name="Insatisfaisant" xfId="29" builtinId="27" customBuiltin="1"/>
    <cellStyle name="Neutre" xfId="30" builtinId="28" customBuiltin="1"/>
    <cellStyle name="Normal" xfId="0" builtinId="0"/>
    <cellStyle name="Satisfaisant" xfId="31" builtinId="26" customBuiltin="1"/>
    <cellStyle name="Sortie" xfId="32" builtinId="21" customBuiltin="1"/>
    <cellStyle name="Texte explicatif" xfId="33" builtinId="53" customBuiltin="1"/>
    <cellStyle name="Titre 1" xfId="34"/>
    <cellStyle name="Titre 2" xfId="35" builtinId="17" customBuiltin="1"/>
    <cellStyle name="Titre 3" xfId="36" builtinId="18" customBuiltin="1"/>
    <cellStyle name="Titre 4" xfId="37" builtinId="19" customBuiltin="1"/>
    <cellStyle name="Total" xfId="38" builtinId="25" customBuiltin="1"/>
    <cellStyle name="Vérification" xfId="39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E181E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D1C24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8</xdr:col>
      <xdr:colOff>688992</xdr:colOff>
      <xdr:row>10</xdr:row>
      <xdr:rowOff>304800</xdr:rowOff>
    </xdr:to>
    <xdr:sp macro="" textlink="" fLocksText="0">
      <xdr:nvSpPr>
        <xdr:cNvPr id="1025" name="Forme automatique 1">
          <a:extLst>
            <a:ext uri="{FF2B5EF4-FFF2-40B4-BE49-F238E27FC236}">
              <a16:creationId xmlns:a16="http://schemas.microsoft.com/office/drawing/2014/main" xmlns="" id="{3AAD0341-BD4E-6F40-8990-50CD448509E4}"/>
            </a:ext>
          </a:extLst>
        </xdr:cNvPr>
        <xdr:cNvSpPr txBox="1">
          <a:spLocks noChangeArrowheads="1"/>
        </xdr:cNvSpPr>
      </xdr:nvSpPr>
      <xdr:spPr bwMode="auto">
        <a:xfrm>
          <a:off x="3648075" y="114300"/>
          <a:ext cx="3800475" cy="14763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t"/>
        <a:lstStyle/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80"/>
              </a:solidFill>
              <a:latin typeface="Arial"/>
              <a:cs typeface="Arial"/>
            </a:rPr>
            <a:t>BREVET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000080"/>
              </a:solidFill>
              <a:latin typeface="Arial"/>
              <a:cs typeface="Arial"/>
            </a:rPr>
            <a:t>DE</a:t>
          </a:r>
        </a:p>
        <a:p>
          <a:pPr algn="ctr" rtl="0">
            <a:defRPr sz="1000"/>
          </a:pPr>
          <a:r>
            <a:rPr lang="fr-FR" sz="2000" b="1" i="0" u="none" strike="noStrike" baseline="0">
              <a:solidFill>
                <a:srgbClr val="000080"/>
              </a:solidFill>
              <a:latin typeface="Arial"/>
              <a:cs typeface="Arial"/>
            </a:rPr>
            <a:t>RANDONNEURS MONDIAUX</a:t>
          </a:r>
        </a:p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FORMULAIRE D'HOMOLOGATION</a:t>
          </a:r>
        </a:p>
        <a:p>
          <a:pPr algn="ctr" rtl="0">
            <a:defRPr sz="1000"/>
          </a:pPr>
          <a:r>
            <a:rPr lang="fr-FR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2</xdr:col>
      <xdr:colOff>431800</xdr:colOff>
      <xdr:row>1</xdr:row>
      <xdr:rowOff>114300</xdr:rowOff>
    </xdr:from>
    <xdr:to>
      <xdr:col>4</xdr:col>
      <xdr:colOff>76200</xdr:colOff>
      <xdr:row>4</xdr:row>
      <xdr:rowOff>177800</xdr:rowOff>
    </xdr:to>
    <xdr:pic>
      <xdr:nvPicPr>
        <xdr:cNvPr id="1036" name="Picture 3">
          <a:extLst>
            <a:ext uri="{FF2B5EF4-FFF2-40B4-BE49-F238E27FC236}">
              <a16:creationId xmlns:a16="http://schemas.microsoft.com/office/drawing/2014/main" xmlns="" id="{720027F9-B23C-A846-B469-2BAE7119E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431800"/>
          <a:ext cx="965200" cy="673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showGridLines="0" tabSelected="1" zoomScale="130" zoomScaleNormal="130" workbookViewId="0">
      <selection activeCell="K13" sqref="K13"/>
    </sheetView>
  </sheetViews>
  <sheetFormatPr baseColWidth="10" defaultColWidth="10.28515625" defaultRowHeight="15" x14ac:dyDescent="0.2"/>
  <cols>
    <col min="1" max="1" width="4.85546875" style="1" customWidth="1"/>
    <col min="2" max="2" width="42.42578125" customWidth="1"/>
    <col min="3" max="4" width="8.7109375" customWidth="1"/>
    <col min="5" max="5" width="18.28515625" customWidth="1"/>
    <col min="6" max="7" width="11" customWidth="1"/>
    <col min="8" max="9" width="9.42578125" customWidth="1"/>
    <col min="10" max="10" width="3.140625" style="1" customWidth="1"/>
    <col min="11" max="11" width="5.42578125" style="2" customWidth="1"/>
    <col min="12" max="16384" width="10.28515625" style="1"/>
  </cols>
  <sheetData>
    <row r="1" spans="2:11" ht="26.25" x14ac:dyDescent="0.4">
      <c r="B1" s="3" t="s">
        <v>0</v>
      </c>
      <c r="D1" s="4"/>
      <c r="E1" s="4"/>
      <c r="F1" s="4"/>
      <c r="G1" s="4"/>
      <c r="H1" s="4"/>
      <c r="I1" s="4"/>
      <c r="K1" s="5"/>
    </row>
    <row r="2" spans="2:11" x14ac:dyDescent="0.2">
      <c r="B2" s="6"/>
      <c r="D2" s="4"/>
      <c r="E2" s="4"/>
      <c r="F2" s="4"/>
      <c r="G2" s="4"/>
      <c r="H2" s="4"/>
      <c r="I2" s="4"/>
      <c r="K2" s="5"/>
    </row>
    <row r="3" spans="2:11" x14ac:dyDescent="0.2">
      <c r="B3" s="7" t="s">
        <v>1</v>
      </c>
      <c r="C3" s="8">
        <v>1921</v>
      </c>
      <c r="D3" s="4"/>
      <c r="E3" s="4"/>
      <c r="F3" s="4"/>
      <c r="G3" s="4"/>
      <c r="H3" s="4"/>
      <c r="I3" s="4"/>
    </row>
    <row r="4" spans="2:11" x14ac:dyDescent="0.2">
      <c r="B4" s="7" t="s">
        <v>2</v>
      </c>
      <c r="C4" s="8">
        <v>1976</v>
      </c>
      <c r="D4" s="4"/>
      <c r="E4" s="4"/>
      <c r="F4" s="4"/>
      <c r="G4" s="4"/>
      <c r="H4" s="4"/>
      <c r="I4" s="4"/>
    </row>
    <row r="5" spans="2:11" x14ac:dyDescent="0.2">
      <c r="B5" s="7" t="s">
        <v>3</v>
      </c>
      <c r="C5" s="8">
        <v>1983</v>
      </c>
      <c r="D5" s="4"/>
      <c r="E5" s="4"/>
      <c r="F5" s="4"/>
      <c r="G5" s="4"/>
      <c r="H5" s="4"/>
      <c r="I5" s="4"/>
    </row>
    <row r="7" spans="2:11" x14ac:dyDescent="0.2">
      <c r="B7" s="80" t="s">
        <v>142</v>
      </c>
    </row>
    <row r="8" spans="2:11" x14ac:dyDescent="0.2">
      <c r="B8" s="81" t="s">
        <v>152</v>
      </c>
    </row>
    <row r="9" spans="2:11" x14ac:dyDescent="0.2">
      <c r="B9" s="81" t="s">
        <v>143</v>
      </c>
    </row>
    <row r="10" spans="2:11" x14ac:dyDescent="0.2">
      <c r="B10" s="81" t="s">
        <v>150</v>
      </c>
    </row>
    <row r="11" spans="2:11" ht="27" customHeight="1" x14ac:dyDescent="0.2">
      <c r="B11" s="81" t="s">
        <v>151</v>
      </c>
    </row>
    <row r="13" spans="2:11" ht="27" customHeight="1" thickBot="1" x14ac:dyDescent="0.25">
      <c r="B13" s="9" t="s">
        <v>144</v>
      </c>
      <c r="C13" s="90"/>
      <c r="D13" s="90"/>
      <c r="E13" s="90"/>
      <c r="F13" s="10"/>
      <c r="G13" s="11" t="s">
        <v>4</v>
      </c>
      <c r="H13" s="91" t="s">
        <v>160</v>
      </c>
      <c r="I13" s="91"/>
    </row>
    <row r="14" spans="2:11" ht="14.25" customHeight="1" thickBot="1" x14ac:dyDescent="0.25">
      <c r="B14" s="12"/>
      <c r="C14" s="13"/>
      <c r="D14" s="13"/>
      <c r="E14" s="13"/>
      <c r="F14" s="12"/>
      <c r="G14" s="14"/>
      <c r="H14" s="13"/>
      <c r="I14" s="13"/>
      <c r="K14" s="15"/>
    </row>
    <row r="15" spans="2:11" ht="21.75" customHeight="1" x14ac:dyDescent="0.2">
      <c r="B15" s="92" t="s">
        <v>5</v>
      </c>
      <c r="C15" s="92"/>
      <c r="D15" s="92"/>
      <c r="E15" s="92"/>
      <c r="F15" s="12" t="s">
        <v>6</v>
      </c>
      <c r="G15" s="16">
        <v>3682</v>
      </c>
      <c r="H15" s="17"/>
      <c r="I15" s="18"/>
      <c r="K15" s="19" t="s">
        <v>7</v>
      </c>
    </row>
    <row r="16" spans="2:11" ht="21.75" customHeight="1" x14ac:dyDescent="0.2">
      <c r="B16" s="20" t="s">
        <v>145</v>
      </c>
      <c r="C16" s="21"/>
      <c r="D16" s="21"/>
      <c r="E16" s="21"/>
      <c r="F16" s="22" t="s">
        <v>8</v>
      </c>
      <c r="G16" s="22" t="s">
        <v>9</v>
      </c>
      <c r="H16" s="21"/>
      <c r="I16" s="23"/>
      <c r="K16" s="24"/>
    </row>
    <row r="17" spans="1:11" ht="21.75" customHeight="1" x14ac:dyDescent="0.2">
      <c r="B17" s="20" t="s">
        <v>10</v>
      </c>
      <c r="C17" s="93"/>
      <c r="D17" s="93"/>
      <c r="E17" s="93"/>
      <c r="F17" s="22" t="s">
        <v>11</v>
      </c>
      <c r="G17" s="25">
        <v>300</v>
      </c>
      <c r="H17" s="26" t="s">
        <v>12</v>
      </c>
      <c r="I17" s="27"/>
      <c r="K17" s="24"/>
    </row>
    <row r="18" spans="1:11" ht="21.75" customHeight="1" x14ac:dyDescent="0.2">
      <c r="B18" s="20" t="s">
        <v>146</v>
      </c>
      <c r="C18" s="28"/>
      <c r="D18" s="28"/>
      <c r="E18" s="28"/>
      <c r="F18" s="22" t="s">
        <v>13</v>
      </c>
      <c r="G18" s="94">
        <v>44710</v>
      </c>
      <c r="H18" s="94"/>
      <c r="I18" s="94"/>
      <c r="K18" s="24"/>
    </row>
    <row r="19" spans="1:11" ht="21.75" customHeight="1" x14ac:dyDescent="0.2">
      <c r="B19" s="29" t="s">
        <v>153</v>
      </c>
      <c r="C19" s="30"/>
      <c r="D19" s="30"/>
      <c r="E19" s="30"/>
      <c r="F19" s="31" t="s">
        <v>14</v>
      </c>
      <c r="G19" s="32"/>
      <c r="H19" s="95">
        <v>0.1875</v>
      </c>
      <c r="I19" s="95"/>
      <c r="K19" s="19" t="s">
        <v>15</v>
      </c>
    </row>
    <row r="20" spans="1:11" s="36" customFormat="1" ht="21.75" customHeight="1" x14ac:dyDescent="0.2">
      <c r="A20" s="33" t="s">
        <v>16</v>
      </c>
      <c r="B20" s="87" t="s">
        <v>17</v>
      </c>
      <c r="C20" s="88" t="s">
        <v>18</v>
      </c>
      <c r="D20" s="88"/>
      <c r="E20" s="34" t="s">
        <v>19</v>
      </c>
      <c r="F20" s="35" t="s">
        <v>20</v>
      </c>
      <c r="G20" s="35" t="s">
        <v>20</v>
      </c>
      <c r="H20" s="89" t="s">
        <v>21</v>
      </c>
      <c r="I20" s="89"/>
      <c r="K20" s="37"/>
    </row>
    <row r="21" spans="1:11" s="36" customFormat="1" ht="21.75" customHeight="1" x14ac:dyDescent="0.2">
      <c r="A21" s="38" t="s">
        <v>22</v>
      </c>
      <c r="B21" s="87"/>
      <c r="C21" s="39" t="s">
        <v>23</v>
      </c>
      <c r="D21" s="40" t="s">
        <v>24</v>
      </c>
      <c r="E21" s="41" t="s">
        <v>25</v>
      </c>
      <c r="F21" s="41" t="s">
        <v>26</v>
      </c>
      <c r="G21" s="42" t="s">
        <v>27</v>
      </c>
      <c r="H21" s="43" t="s">
        <v>28</v>
      </c>
      <c r="I21" s="44" t="s">
        <v>29</v>
      </c>
      <c r="K21" s="37"/>
    </row>
    <row r="22" spans="1:11" ht="22.5" customHeight="1" thickBot="1" x14ac:dyDescent="0.25">
      <c r="A22" s="38" t="s">
        <v>22</v>
      </c>
      <c r="B22" s="45" t="s">
        <v>147</v>
      </c>
      <c r="C22" s="46">
        <v>106</v>
      </c>
      <c r="D22" s="47">
        <v>6</v>
      </c>
      <c r="E22" s="48" t="s">
        <v>154</v>
      </c>
      <c r="F22" s="49">
        <v>0.1</v>
      </c>
      <c r="G22" s="50">
        <f>F22</f>
        <v>0.1</v>
      </c>
      <c r="H22" s="51">
        <f>H19</f>
        <v>0.1875</v>
      </c>
      <c r="I22" s="52">
        <f>H22+1/24</f>
        <v>0.22916666666666666</v>
      </c>
      <c r="K22" s="19" t="s">
        <v>30</v>
      </c>
    </row>
    <row r="23" spans="1:11" ht="19.5" customHeight="1" x14ac:dyDescent="0.2">
      <c r="A23" s="83"/>
      <c r="B23" s="84" t="s">
        <v>31</v>
      </c>
      <c r="C23" s="46">
        <v>106</v>
      </c>
      <c r="D23" s="47">
        <v>6</v>
      </c>
      <c r="E23" s="85" t="s">
        <v>148</v>
      </c>
      <c r="F23" s="86">
        <v>1.5</v>
      </c>
      <c r="G23" s="58">
        <f>F23+G1</f>
        <v>1.5</v>
      </c>
      <c r="H23" s="51"/>
      <c r="I23" s="52"/>
      <c r="K23" s="19"/>
    </row>
    <row r="24" spans="1:11" ht="17.25" customHeight="1" x14ac:dyDescent="0.2">
      <c r="B24" s="53" t="s">
        <v>31</v>
      </c>
      <c r="C24" s="54">
        <v>106</v>
      </c>
      <c r="D24" s="55">
        <v>6</v>
      </c>
      <c r="E24" s="56" t="s">
        <v>32</v>
      </c>
      <c r="F24" s="57">
        <v>1.8</v>
      </c>
      <c r="G24" s="58">
        <f t="shared" ref="G24" si="0">F24+G23</f>
        <v>3.3</v>
      </c>
      <c r="H24" s="59" t="str">
        <f t="shared" ref="H24:H72" si="1">IF(A24="C",$H$19+(MIN(G24,200)/34+MIN(MAX(G24-200,0),200)/32+MIN(MAX(G24-400,0),200)/30+MIN(MAX(G24-600,0),400)/28+1/120)/24,"")</f>
        <v/>
      </c>
      <c r="I24" s="60" t="str">
        <f t="shared" ref="I24:I72" si="2">IF(A24="C",$I$22+(MIN(G24,60)/20+MIN(MAX(G24-60,0),540)/15+MIN(MAX(G24-600,0),400)/11.428+1/120)/24,"")</f>
        <v/>
      </c>
      <c r="K24" s="19" t="s">
        <v>33</v>
      </c>
    </row>
    <row r="25" spans="1:11" ht="17.25" customHeight="1" x14ac:dyDescent="0.2">
      <c r="B25" s="61" t="s">
        <v>34</v>
      </c>
      <c r="C25" s="54">
        <v>106</v>
      </c>
      <c r="D25" s="55">
        <v>6</v>
      </c>
      <c r="E25" s="56" t="s">
        <v>35</v>
      </c>
      <c r="F25" s="57">
        <v>1.6</v>
      </c>
      <c r="G25" s="58">
        <f t="shared" ref="G25:G75" si="3">F25+G24</f>
        <v>4.9000000000000004</v>
      </c>
      <c r="H25" s="59" t="str">
        <f t="shared" si="1"/>
        <v/>
      </c>
      <c r="I25" s="60" t="str">
        <f t="shared" si="2"/>
        <v/>
      </c>
      <c r="K25" s="24"/>
    </row>
    <row r="26" spans="1:11" ht="17.25" customHeight="1" x14ac:dyDescent="0.2">
      <c r="B26" s="61" t="s">
        <v>34</v>
      </c>
      <c r="C26" s="54">
        <v>106</v>
      </c>
      <c r="D26" s="55">
        <v>6</v>
      </c>
      <c r="E26" s="56" t="s">
        <v>36</v>
      </c>
      <c r="F26" s="57">
        <v>1.6</v>
      </c>
      <c r="G26" s="58">
        <f t="shared" si="3"/>
        <v>6.5</v>
      </c>
      <c r="H26" s="59" t="str">
        <f t="shared" si="1"/>
        <v/>
      </c>
      <c r="I26" s="60" t="str">
        <f t="shared" si="2"/>
        <v/>
      </c>
      <c r="K26" s="5"/>
    </row>
    <row r="27" spans="1:11" ht="17.25" customHeight="1" x14ac:dyDescent="0.2">
      <c r="B27" s="61" t="s">
        <v>34</v>
      </c>
      <c r="C27" s="54">
        <v>106</v>
      </c>
      <c r="D27" s="55">
        <v>6</v>
      </c>
      <c r="E27" s="56" t="s">
        <v>37</v>
      </c>
      <c r="F27" s="57">
        <v>2.2000000000000002</v>
      </c>
      <c r="G27" s="58">
        <f t="shared" si="3"/>
        <v>8.6999999999999993</v>
      </c>
      <c r="H27" s="59" t="str">
        <f t="shared" si="1"/>
        <v/>
      </c>
      <c r="I27" s="60" t="str">
        <f t="shared" si="2"/>
        <v/>
      </c>
    </row>
    <row r="28" spans="1:11" ht="17.25" customHeight="1" x14ac:dyDescent="0.2">
      <c r="B28" s="61" t="s">
        <v>34</v>
      </c>
      <c r="C28" s="54">
        <v>106</v>
      </c>
      <c r="D28" s="55">
        <v>6</v>
      </c>
      <c r="E28" s="56" t="s">
        <v>38</v>
      </c>
      <c r="F28" s="57">
        <v>1</v>
      </c>
      <c r="G28" s="58">
        <f t="shared" si="3"/>
        <v>9.6999999999999993</v>
      </c>
      <c r="H28" s="59" t="str">
        <f t="shared" si="1"/>
        <v/>
      </c>
      <c r="I28" s="60" t="str">
        <f t="shared" si="2"/>
        <v/>
      </c>
    </row>
    <row r="29" spans="1:11" ht="17.25" customHeight="1" x14ac:dyDescent="0.2">
      <c r="B29" s="61" t="s">
        <v>39</v>
      </c>
      <c r="C29" s="54">
        <v>106</v>
      </c>
      <c r="D29" s="55">
        <v>5</v>
      </c>
      <c r="E29" s="56" t="s">
        <v>40</v>
      </c>
      <c r="F29" s="57">
        <v>4.2</v>
      </c>
      <c r="G29" s="58">
        <f t="shared" si="3"/>
        <v>13.899999999999999</v>
      </c>
      <c r="H29" s="59" t="str">
        <f t="shared" si="1"/>
        <v/>
      </c>
      <c r="I29" s="60" t="str">
        <f t="shared" si="2"/>
        <v/>
      </c>
      <c r="K29" s="5"/>
    </row>
    <row r="30" spans="1:11" ht="17.25" customHeight="1" x14ac:dyDescent="0.25">
      <c r="B30" s="61" t="s">
        <v>41</v>
      </c>
      <c r="C30" s="54">
        <v>106</v>
      </c>
      <c r="D30" s="55">
        <v>5</v>
      </c>
      <c r="E30" s="56" t="s">
        <v>42</v>
      </c>
      <c r="F30" s="57">
        <v>2.2000000000000002</v>
      </c>
      <c r="G30" s="58">
        <f t="shared" si="3"/>
        <v>16.099999999999998</v>
      </c>
      <c r="H30" s="59" t="str">
        <f t="shared" si="1"/>
        <v/>
      </c>
      <c r="I30" s="60" t="str">
        <f t="shared" si="2"/>
        <v/>
      </c>
      <c r="K30" s="62"/>
    </row>
    <row r="31" spans="1:11" ht="17.25" customHeight="1" x14ac:dyDescent="0.25">
      <c r="B31" s="61" t="s">
        <v>43</v>
      </c>
      <c r="C31" s="54">
        <v>106</v>
      </c>
      <c r="D31" s="55">
        <v>5</v>
      </c>
      <c r="E31" s="56" t="s">
        <v>44</v>
      </c>
      <c r="F31" s="57">
        <v>5.4</v>
      </c>
      <c r="G31" s="58">
        <f t="shared" si="3"/>
        <v>21.5</v>
      </c>
      <c r="H31" s="59" t="str">
        <f t="shared" si="1"/>
        <v/>
      </c>
      <c r="I31" s="60" t="str">
        <f t="shared" si="2"/>
        <v/>
      </c>
      <c r="K31" s="62"/>
    </row>
    <row r="32" spans="1:11" ht="22.7" customHeight="1" x14ac:dyDescent="0.2">
      <c r="B32" s="61" t="s">
        <v>45</v>
      </c>
      <c r="C32" s="54">
        <v>106</v>
      </c>
      <c r="D32" s="55">
        <v>5</v>
      </c>
      <c r="E32" s="63" t="s">
        <v>46</v>
      </c>
      <c r="F32" s="57">
        <v>1</v>
      </c>
      <c r="G32" s="58">
        <f t="shared" si="3"/>
        <v>22.5</v>
      </c>
      <c r="H32" s="59" t="str">
        <f t="shared" si="1"/>
        <v/>
      </c>
      <c r="I32" s="60" t="str">
        <f t="shared" si="2"/>
        <v/>
      </c>
      <c r="K32" s="5"/>
    </row>
    <row r="33" spans="1:11" ht="17.25" customHeight="1" x14ac:dyDescent="0.2">
      <c r="B33" s="61" t="s">
        <v>45</v>
      </c>
      <c r="C33" s="54">
        <v>106</v>
      </c>
      <c r="D33" s="55">
        <v>5</v>
      </c>
      <c r="E33" s="56" t="s">
        <v>47</v>
      </c>
      <c r="F33" s="57">
        <v>0.6</v>
      </c>
      <c r="G33" s="58">
        <f t="shared" si="3"/>
        <v>23.1</v>
      </c>
      <c r="H33" s="64" t="str">
        <f t="shared" si="1"/>
        <v/>
      </c>
      <c r="I33" s="65" t="str">
        <f t="shared" si="2"/>
        <v/>
      </c>
      <c r="K33" s="5"/>
    </row>
    <row r="34" spans="1:11" ht="17.25" customHeight="1" x14ac:dyDescent="0.2">
      <c r="B34" s="61" t="s">
        <v>48</v>
      </c>
      <c r="C34" s="54">
        <v>106</v>
      </c>
      <c r="D34" s="55">
        <v>5</v>
      </c>
      <c r="E34" s="56" t="s">
        <v>49</v>
      </c>
      <c r="F34" s="57">
        <v>1</v>
      </c>
      <c r="G34" s="58">
        <f t="shared" si="3"/>
        <v>24.1</v>
      </c>
      <c r="H34" s="64" t="str">
        <f t="shared" si="1"/>
        <v/>
      </c>
      <c r="I34" s="65" t="str">
        <f t="shared" si="2"/>
        <v/>
      </c>
      <c r="K34" s="5"/>
    </row>
    <row r="35" spans="1:11" ht="17.25" customHeight="1" x14ac:dyDescent="0.2">
      <c r="B35" s="61" t="s">
        <v>48</v>
      </c>
      <c r="C35" s="54">
        <v>106</v>
      </c>
      <c r="D35" s="55">
        <v>5</v>
      </c>
      <c r="E35" s="56" t="s">
        <v>50</v>
      </c>
      <c r="F35" s="57">
        <v>0.6</v>
      </c>
      <c r="G35" s="58">
        <f t="shared" si="3"/>
        <v>24.700000000000003</v>
      </c>
      <c r="H35" s="59" t="str">
        <f t="shared" si="1"/>
        <v/>
      </c>
      <c r="I35" s="60" t="str">
        <f t="shared" si="2"/>
        <v/>
      </c>
      <c r="K35" s="5"/>
    </row>
    <row r="36" spans="1:11" ht="23.25" customHeight="1" x14ac:dyDescent="0.2">
      <c r="A36" s="38"/>
      <c r="B36" s="61" t="s">
        <v>51</v>
      </c>
      <c r="C36" s="54">
        <v>106</v>
      </c>
      <c r="D36" s="55">
        <v>4</v>
      </c>
      <c r="E36" s="63" t="s">
        <v>52</v>
      </c>
      <c r="F36" s="57">
        <v>16</v>
      </c>
      <c r="G36" s="58">
        <f t="shared" si="3"/>
        <v>40.700000000000003</v>
      </c>
      <c r="H36" s="59" t="str">
        <f t="shared" si="1"/>
        <v/>
      </c>
      <c r="I36" s="60" t="str">
        <f t="shared" si="2"/>
        <v/>
      </c>
      <c r="K36" s="5"/>
    </row>
    <row r="37" spans="1:11" ht="17.25" customHeight="1" x14ac:dyDescent="0.2">
      <c r="A37" s="38" t="s">
        <v>22</v>
      </c>
      <c r="B37" s="61" t="s">
        <v>51</v>
      </c>
      <c r="C37" s="54">
        <v>106</v>
      </c>
      <c r="D37" s="55">
        <v>4</v>
      </c>
      <c r="E37" s="56" t="s">
        <v>53</v>
      </c>
      <c r="F37" s="57">
        <v>0.6</v>
      </c>
      <c r="G37" s="58">
        <f t="shared" si="3"/>
        <v>41.300000000000004</v>
      </c>
      <c r="H37" s="59">
        <f t="shared" si="1"/>
        <v>0.23845996732026145</v>
      </c>
      <c r="I37" s="60">
        <f t="shared" si="2"/>
        <v>0.31555555555555559</v>
      </c>
      <c r="K37" s="5"/>
    </row>
    <row r="38" spans="1:11" ht="17.25" customHeight="1" x14ac:dyDescent="0.2">
      <c r="B38" s="61" t="s">
        <v>51</v>
      </c>
      <c r="C38" s="54">
        <v>106</v>
      </c>
      <c r="D38" s="55">
        <v>4</v>
      </c>
      <c r="E38" s="56" t="s">
        <v>54</v>
      </c>
      <c r="F38" s="57">
        <v>1</v>
      </c>
      <c r="G38" s="58">
        <f t="shared" si="3"/>
        <v>42.300000000000004</v>
      </c>
      <c r="H38" s="64" t="str">
        <f t="shared" si="1"/>
        <v/>
      </c>
      <c r="I38" s="65" t="str">
        <f t="shared" si="2"/>
        <v/>
      </c>
      <c r="K38" s="5"/>
    </row>
    <row r="39" spans="1:11" ht="17.25" customHeight="1" x14ac:dyDescent="0.2">
      <c r="B39" s="61" t="s">
        <v>55</v>
      </c>
      <c r="C39" s="54">
        <v>106</v>
      </c>
      <c r="D39" s="55">
        <v>4</v>
      </c>
      <c r="E39" s="56" t="s">
        <v>56</v>
      </c>
      <c r="F39" s="57">
        <v>1.6</v>
      </c>
      <c r="G39" s="58">
        <f t="shared" si="3"/>
        <v>43.900000000000006</v>
      </c>
      <c r="H39" s="59" t="str">
        <f t="shared" si="1"/>
        <v/>
      </c>
      <c r="I39" s="60" t="str">
        <f t="shared" si="2"/>
        <v/>
      </c>
      <c r="K39" s="5"/>
    </row>
    <row r="40" spans="1:11" ht="17.25" customHeight="1" x14ac:dyDescent="0.2">
      <c r="B40" s="61" t="s">
        <v>55</v>
      </c>
      <c r="C40" s="54">
        <v>106</v>
      </c>
      <c r="D40" s="55">
        <v>4</v>
      </c>
      <c r="E40" s="56" t="s">
        <v>57</v>
      </c>
      <c r="F40" s="57">
        <v>1.6</v>
      </c>
      <c r="G40" s="58">
        <f t="shared" si="3"/>
        <v>45.500000000000007</v>
      </c>
      <c r="H40" s="59" t="str">
        <f t="shared" si="1"/>
        <v/>
      </c>
      <c r="I40" s="60" t="str">
        <f t="shared" si="2"/>
        <v/>
      </c>
      <c r="K40" s="5"/>
    </row>
    <row r="41" spans="1:11" ht="17.25" customHeight="1" x14ac:dyDescent="0.2">
      <c r="B41" s="61" t="s">
        <v>58</v>
      </c>
      <c r="C41" s="54">
        <v>106</v>
      </c>
      <c r="D41" s="55">
        <v>4</v>
      </c>
      <c r="E41" s="56" t="s">
        <v>59</v>
      </c>
      <c r="F41" s="57">
        <v>5.3</v>
      </c>
      <c r="G41" s="58">
        <f t="shared" si="3"/>
        <v>50.800000000000004</v>
      </c>
      <c r="H41" s="64" t="str">
        <f t="shared" si="1"/>
        <v/>
      </c>
      <c r="I41" s="65" t="str">
        <f t="shared" si="2"/>
        <v/>
      </c>
      <c r="K41" s="5"/>
    </row>
    <row r="42" spans="1:11" ht="17.25" customHeight="1" x14ac:dyDescent="0.2">
      <c r="B42" s="61" t="s">
        <v>60</v>
      </c>
      <c r="C42" s="54">
        <v>106</v>
      </c>
      <c r="D42" s="55">
        <v>4</v>
      </c>
      <c r="E42" s="56" t="s">
        <v>61</v>
      </c>
      <c r="F42" s="57">
        <v>4.7</v>
      </c>
      <c r="G42" s="58">
        <f t="shared" si="3"/>
        <v>55.500000000000007</v>
      </c>
      <c r="H42" s="64" t="str">
        <f t="shared" si="1"/>
        <v/>
      </c>
      <c r="I42" s="65" t="str">
        <f t="shared" si="2"/>
        <v/>
      </c>
      <c r="K42" s="5"/>
    </row>
    <row r="43" spans="1:11" ht="17.25" customHeight="1" x14ac:dyDescent="0.2">
      <c r="B43" s="61" t="s">
        <v>62</v>
      </c>
      <c r="C43" s="54">
        <v>106</v>
      </c>
      <c r="D43" s="55">
        <v>4</v>
      </c>
      <c r="E43" s="56" t="s">
        <v>63</v>
      </c>
      <c r="F43" s="57">
        <v>2</v>
      </c>
      <c r="G43" s="58">
        <f t="shared" si="3"/>
        <v>57.500000000000007</v>
      </c>
      <c r="H43" s="64" t="str">
        <f t="shared" si="1"/>
        <v/>
      </c>
      <c r="I43" s="65" t="str">
        <f t="shared" si="2"/>
        <v/>
      </c>
      <c r="K43" s="5"/>
    </row>
    <row r="44" spans="1:11" ht="17.25" customHeight="1" x14ac:dyDescent="0.2">
      <c r="B44" s="61" t="s">
        <v>62</v>
      </c>
      <c r="C44" s="54">
        <v>106</v>
      </c>
      <c r="D44" s="55">
        <v>4</v>
      </c>
      <c r="E44" s="56" t="s">
        <v>64</v>
      </c>
      <c r="F44" s="57">
        <v>0.8</v>
      </c>
      <c r="G44" s="58">
        <f t="shared" si="3"/>
        <v>58.300000000000004</v>
      </c>
      <c r="H44" s="64" t="str">
        <f t="shared" si="1"/>
        <v/>
      </c>
      <c r="I44" s="65" t="str">
        <f t="shared" si="2"/>
        <v/>
      </c>
      <c r="K44" s="5"/>
    </row>
    <row r="45" spans="1:11" ht="17.25" customHeight="1" x14ac:dyDescent="0.2">
      <c r="B45" s="66" t="s">
        <v>65</v>
      </c>
      <c r="C45" s="54">
        <v>106</v>
      </c>
      <c r="D45" s="55">
        <v>4</v>
      </c>
      <c r="E45" s="56" t="s">
        <v>66</v>
      </c>
      <c r="F45" s="57">
        <v>8.1999999999999993</v>
      </c>
      <c r="G45" s="58">
        <f t="shared" si="3"/>
        <v>66.5</v>
      </c>
      <c r="H45" s="64" t="str">
        <f t="shared" si="1"/>
        <v/>
      </c>
      <c r="I45" s="65" t="str">
        <f t="shared" si="2"/>
        <v/>
      </c>
      <c r="K45" s="5"/>
    </row>
    <row r="46" spans="1:11" ht="17.25" customHeight="1" x14ac:dyDescent="0.2">
      <c r="A46" s="38" t="s">
        <v>22</v>
      </c>
      <c r="B46" s="61" t="s">
        <v>67</v>
      </c>
      <c r="C46" s="54">
        <v>106</v>
      </c>
      <c r="D46" s="55">
        <v>3</v>
      </c>
      <c r="E46" s="56" t="s">
        <v>68</v>
      </c>
      <c r="F46" s="57">
        <v>9.3000000000000007</v>
      </c>
      <c r="G46" s="58">
        <f t="shared" si="3"/>
        <v>75.8</v>
      </c>
      <c r="H46" s="64">
        <f t="shared" si="1"/>
        <v>0.28073937908496732</v>
      </c>
      <c r="I46" s="65">
        <f t="shared" si="2"/>
        <v>0.39840277777777777</v>
      </c>
      <c r="K46" s="5"/>
    </row>
    <row r="47" spans="1:11" ht="17.25" customHeight="1" x14ac:dyDescent="0.2">
      <c r="B47" s="61" t="s">
        <v>69</v>
      </c>
      <c r="C47" s="54">
        <v>106</v>
      </c>
      <c r="D47" s="55" t="s">
        <v>70</v>
      </c>
      <c r="E47" s="56" t="s">
        <v>71</v>
      </c>
      <c r="F47" s="57">
        <v>22.2</v>
      </c>
      <c r="G47" s="58">
        <f t="shared" si="3"/>
        <v>98</v>
      </c>
      <c r="H47" s="64" t="str">
        <f t="shared" si="1"/>
        <v/>
      </c>
      <c r="I47" s="65" t="str">
        <f t="shared" si="2"/>
        <v/>
      </c>
      <c r="K47" s="5"/>
    </row>
    <row r="48" spans="1:11" ht="17.25" customHeight="1" x14ac:dyDescent="0.2">
      <c r="B48" s="61" t="s">
        <v>72</v>
      </c>
      <c r="C48" s="54">
        <v>106</v>
      </c>
      <c r="D48" s="55">
        <v>6</v>
      </c>
      <c r="E48" s="56" t="s">
        <v>73</v>
      </c>
      <c r="F48" s="57">
        <v>24.3</v>
      </c>
      <c r="G48" s="58">
        <f t="shared" si="3"/>
        <v>122.3</v>
      </c>
      <c r="H48" s="64" t="str">
        <f t="shared" si="1"/>
        <v/>
      </c>
      <c r="I48" s="65" t="str">
        <f t="shared" si="2"/>
        <v/>
      </c>
      <c r="K48" s="5"/>
    </row>
    <row r="49" spans="1:11" ht="17.25" customHeight="1" x14ac:dyDescent="0.2">
      <c r="A49" s="38" t="s">
        <v>22</v>
      </c>
      <c r="B49" s="66" t="s">
        <v>74</v>
      </c>
      <c r="C49" s="67">
        <v>106</v>
      </c>
      <c r="D49" s="68">
        <v>6</v>
      </c>
      <c r="E49" s="69" t="s">
        <v>73</v>
      </c>
      <c r="F49" s="70">
        <v>2.2000000000000002</v>
      </c>
      <c r="G49" s="71">
        <f t="shared" si="3"/>
        <v>124.5</v>
      </c>
      <c r="H49" s="72">
        <f t="shared" si="1"/>
        <v>0.34042075163398688</v>
      </c>
      <c r="I49" s="73">
        <f t="shared" si="2"/>
        <v>0.5336805555555556</v>
      </c>
      <c r="K49" s="5"/>
    </row>
    <row r="50" spans="1:11" ht="17.25" customHeight="1" x14ac:dyDescent="0.2">
      <c r="B50" s="53" t="s">
        <v>75</v>
      </c>
      <c r="C50" s="67">
        <v>106</v>
      </c>
      <c r="D50" s="68">
        <v>7</v>
      </c>
      <c r="E50" s="69" t="s">
        <v>57</v>
      </c>
      <c r="F50" s="70">
        <v>8.6</v>
      </c>
      <c r="G50" s="71">
        <f t="shared" si="3"/>
        <v>133.1</v>
      </c>
      <c r="H50" s="72" t="str">
        <f t="shared" si="1"/>
        <v/>
      </c>
      <c r="I50" s="73" t="str">
        <f t="shared" si="2"/>
        <v/>
      </c>
      <c r="K50" s="5"/>
    </row>
    <row r="51" spans="1:11" ht="17.25" customHeight="1" x14ac:dyDescent="0.2">
      <c r="B51" s="61" t="s">
        <v>76</v>
      </c>
      <c r="C51" s="54">
        <v>106</v>
      </c>
      <c r="D51" s="55">
        <v>7</v>
      </c>
      <c r="E51" s="56" t="s">
        <v>77</v>
      </c>
      <c r="F51" s="57">
        <v>4.5999999999999996</v>
      </c>
      <c r="G51" s="58">
        <f t="shared" si="3"/>
        <v>137.69999999999999</v>
      </c>
      <c r="H51" s="59" t="str">
        <f t="shared" si="1"/>
        <v/>
      </c>
      <c r="I51" s="60" t="str">
        <f t="shared" si="2"/>
        <v/>
      </c>
      <c r="K51" s="5"/>
    </row>
    <row r="52" spans="1:11" ht="17.25" customHeight="1" x14ac:dyDescent="0.2">
      <c r="B52" s="61" t="s">
        <v>76</v>
      </c>
      <c r="C52" s="54">
        <v>106</v>
      </c>
      <c r="D52" s="55">
        <v>7</v>
      </c>
      <c r="E52" s="56" t="s">
        <v>78</v>
      </c>
      <c r="F52" s="57">
        <v>1</v>
      </c>
      <c r="G52" s="58">
        <f t="shared" si="3"/>
        <v>138.69999999999999</v>
      </c>
      <c r="H52" s="59" t="str">
        <f t="shared" si="1"/>
        <v/>
      </c>
      <c r="I52" s="60" t="str">
        <f t="shared" si="2"/>
        <v/>
      </c>
      <c r="K52" s="5"/>
    </row>
    <row r="53" spans="1:11" ht="17.25" customHeight="1" x14ac:dyDescent="0.2">
      <c r="B53" s="61" t="s">
        <v>79</v>
      </c>
      <c r="C53" s="54">
        <v>106</v>
      </c>
      <c r="D53" s="55">
        <v>8</v>
      </c>
      <c r="E53" s="56" t="s">
        <v>80</v>
      </c>
      <c r="F53" s="57">
        <v>12.6</v>
      </c>
      <c r="G53" s="58">
        <f t="shared" si="3"/>
        <v>151.29999999999998</v>
      </c>
      <c r="H53" s="59" t="str">
        <f t="shared" si="1"/>
        <v/>
      </c>
      <c r="I53" s="60" t="str">
        <f t="shared" si="2"/>
        <v/>
      </c>
      <c r="K53" s="5"/>
    </row>
    <row r="54" spans="1:11" ht="17.25" customHeight="1" x14ac:dyDescent="0.2">
      <c r="B54" s="61" t="s">
        <v>81</v>
      </c>
      <c r="C54" s="54">
        <v>106</v>
      </c>
      <c r="D54" s="55">
        <v>8</v>
      </c>
      <c r="E54" s="56" t="s">
        <v>82</v>
      </c>
      <c r="F54" s="57">
        <v>2.5</v>
      </c>
      <c r="G54" s="58">
        <f t="shared" si="3"/>
        <v>153.79999999999998</v>
      </c>
      <c r="H54" s="59" t="str">
        <f t="shared" si="1"/>
        <v/>
      </c>
      <c r="I54" s="60" t="str">
        <f t="shared" si="2"/>
        <v/>
      </c>
      <c r="K54" s="5"/>
    </row>
    <row r="55" spans="1:11" ht="17.25" customHeight="1" x14ac:dyDescent="0.2">
      <c r="B55" s="61" t="s">
        <v>83</v>
      </c>
      <c r="C55" s="54">
        <v>106</v>
      </c>
      <c r="D55" s="55">
        <v>8</v>
      </c>
      <c r="E55" s="56" t="s">
        <v>84</v>
      </c>
      <c r="F55" s="57">
        <v>1.1000000000000001</v>
      </c>
      <c r="G55" s="58">
        <f t="shared" si="3"/>
        <v>154.89999999999998</v>
      </c>
      <c r="H55" s="59" t="str">
        <f t="shared" si="1"/>
        <v/>
      </c>
      <c r="I55" s="60" t="str">
        <f t="shared" si="2"/>
        <v/>
      </c>
      <c r="K55" s="5"/>
    </row>
    <row r="56" spans="1:11" ht="17.25" customHeight="1" x14ac:dyDescent="0.2">
      <c r="B56" s="61" t="s">
        <v>83</v>
      </c>
      <c r="C56" s="54">
        <v>106</v>
      </c>
      <c r="D56" s="55">
        <v>8</v>
      </c>
      <c r="E56" s="56" t="s">
        <v>85</v>
      </c>
      <c r="F56" s="57">
        <v>0.9</v>
      </c>
      <c r="G56" s="58">
        <f t="shared" si="3"/>
        <v>155.79999999999998</v>
      </c>
      <c r="H56" s="59" t="str">
        <f t="shared" si="1"/>
        <v/>
      </c>
      <c r="I56" s="60" t="str">
        <f t="shared" si="2"/>
        <v/>
      </c>
      <c r="K56" s="5"/>
    </row>
    <row r="57" spans="1:11" ht="17.25" customHeight="1" x14ac:dyDescent="0.2">
      <c r="B57" s="61" t="s">
        <v>86</v>
      </c>
      <c r="C57" s="54">
        <v>106</v>
      </c>
      <c r="D57" s="55">
        <v>9</v>
      </c>
      <c r="E57" s="56" t="s">
        <v>87</v>
      </c>
      <c r="F57" s="57">
        <v>2.4</v>
      </c>
      <c r="G57" s="58">
        <f t="shared" si="3"/>
        <v>158.19999999999999</v>
      </c>
      <c r="H57" s="59" t="str">
        <f t="shared" si="1"/>
        <v/>
      </c>
      <c r="I57" s="60" t="str">
        <f t="shared" si="2"/>
        <v/>
      </c>
      <c r="K57" s="5"/>
    </row>
    <row r="58" spans="1:11" ht="17.25" customHeight="1" x14ac:dyDescent="0.2">
      <c r="B58" s="61" t="s">
        <v>86</v>
      </c>
      <c r="C58" s="54">
        <v>106</v>
      </c>
      <c r="D58" s="55">
        <v>9</v>
      </c>
      <c r="E58" s="56" t="s">
        <v>88</v>
      </c>
      <c r="F58" s="57">
        <v>1.6</v>
      </c>
      <c r="G58" s="58">
        <f t="shared" si="3"/>
        <v>159.79999999999998</v>
      </c>
      <c r="H58" s="59" t="str">
        <f t="shared" si="1"/>
        <v/>
      </c>
      <c r="I58" s="60" t="str">
        <f t="shared" si="2"/>
        <v/>
      </c>
      <c r="K58" s="5"/>
    </row>
    <row r="59" spans="1:11" ht="17.25" customHeight="1" x14ac:dyDescent="0.2">
      <c r="B59" s="61" t="s">
        <v>86</v>
      </c>
      <c r="C59" s="54">
        <v>106</v>
      </c>
      <c r="D59" s="55">
        <v>9</v>
      </c>
      <c r="E59" s="56" t="s">
        <v>89</v>
      </c>
      <c r="F59" s="57">
        <v>1.5</v>
      </c>
      <c r="G59" s="58">
        <f t="shared" si="3"/>
        <v>161.29999999999998</v>
      </c>
      <c r="H59" s="59" t="str">
        <f t="shared" si="1"/>
        <v/>
      </c>
      <c r="I59" s="60" t="str">
        <f t="shared" si="2"/>
        <v/>
      </c>
      <c r="K59" s="5"/>
    </row>
    <row r="60" spans="1:11" ht="17.25" customHeight="1" x14ac:dyDescent="0.2">
      <c r="A60" s="38" t="s">
        <v>22</v>
      </c>
      <c r="B60" s="61" t="s">
        <v>90</v>
      </c>
      <c r="C60" s="54">
        <v>106</v>
      </c>
      <c r="D60" s="55">
        <v>9</v>
      </c>
      <c r="E60" s="56" t="s">
        <v>89</v>
      </c>
      <c r="F60" s="57">
        <v>6</v>
      </c>
      <c r="G60" s="58">
        <f t="shared" si="3"/>
        <v>167.29999999999998</v>
      </c>
      <c r="H60" s="59">
        <f t="shared" si="1"/>
        <v>0.39287173202614378</v>
      </c>
      <c r="I60" s="60">
        <f t="shared" si="2"/>
        <v>0.65256944444444442</v>
      </c>
      <c r="K60" s="5"/>
    </row>
    <row r="61" spans="1:11" ht="17.25" customHeight="1" x14ac:dyDescent="0.2">
      <c r="B61" s="61" t="s">
        <v>91</v>
      </c>
      <c r="C61" s="54">
        <v>106</v>
      </c>
      <c r="D61" s="55">
        <v>10</v>
      </c>
      <c r="E61" s="56" t="s">
        <v>92</v>
      </c>
      <c r="F61" s="57">
        <v>11.2</v>
      </c>
      <c r="G61" s="58">
        <f t="shared" si="3"/>
        <v>178.49999999999997</v>
      </c>
      <c r="H61" s="59" t="str">
        <f t="shared" si="1"/>
        <v/>
      </c>
      <c r="I61" s="60" t="str">
        <f t="shared" si="2"/>
        <v/>
      </c>
      <c r="K61" s="5"/>
    </row>
    <row r="62" spans="1:11" ht="17.25" customHeight="1" x14ac:dyDescent="0.2">
      <c r="B62" s="61" t="s">
        <v>93</v>
      </c>
      <c r="C62" s="54">
        <v>106</v>
      </c>
      <c r="D62" s="55">
        <v>10</v>
      </c>
      <c r="E62" s="56" t="s">
        <v>94</v>
      </c>
      <c r="F62" s="57">
        <v>2</v>
      </c>
      <c r="G62" s="58">
        <f t="shared" si="3"/>
        <v>180.49999999999997</v>
      </c>
      <c r="H62" s="59" t="str">
        <f t="shared" si="1"/>
        <v/>
      </c>
      <c r="I62" s="60" t="str">
        <f t="shared" si="2"/>
        <v/>
      </c>
      <c r="K62" s="5"/>
    </row>
    <row r="63" spans="1:11" ht="17.25" customHeight="1" x14ac:dyDescent="0.2">
      <c r="B63" s="66" t="s">
        <v>95</v>
      </c>
      <c r="C63" s="67">
        <v>106</v>
      </c>
      <c r="D63" s="68">
        <v>10</v>
      </c>
      <c r="E63" s="69" t="s">
        <v>96</v>
      </c>
      <c r="F63" s="70">
        <v>5.8</v>
      </c>
      <c r="G63" s="71">
        <f t="shared" si="3"/>
        <v>186.29999999999998</v>
      </c>
      <c r="H63" s="74" t="str">
        <f t="shared" si="1"/>
        <v/>
      </c>
      <c r="I63" s="75" t="str">
        <f t="shared" si="2"/>
        <v/>
      </c>
      <c r="K63" s="5"/>
    </row>
    <row r="64" spans="1:11" ht="17.25" customHeight="1" x14ac:dyDescent="0.2">
      <c r="B64" s="66" t="s">
        <v>97</v>
      </c>
      <c r="C64" s="67">
        <v>106</v>
      </c>
      <c r="D64" s="68">
        <v>10</v>
      </c>
      <c r="E64" s="69" t="s">
        <v>98</v>
      </c>
      <c r="F64" s="70">
        <v>6.2</v>
      </c>
      <c r="G64" s="71">
        <f t="shared" si="3"/>
        <v>192.49999999999997</v>
      </c>
      <c r="H64" s="74" t="str">
        <f t="shared" si="1"/>
        <v/>
      </c>
      <c r="I64" s="75" t="str">
        <f t="shared" si="2"/>
        <v/>
      </c>
      <c r="K64" s="5"/>
    </row>
    <row r="65" spans="1:11" ht="17.25" customHeight="1" x14ac:dyDescent="0.2">
      <c r="B65" s="66" t="s">
        <v>99</v>
      </c>
      <c r="C65" s="67">
        <v>106</v>
      </c>
      <c r="D65" s="68">
        <v>10</v>
      </c>
      <c r="E65" s="69" t="s">
        <v>100</v>
      </c>
      <c r="F65" s="70">
        <v>5</v>
      </c>
      <c r="G65" s="71">
        <f t="shared" si="3"/>
        <v>197.49999999999997</v>
      </c>
      <c r="H65" s="74" t="str">
        <f t="shared" si="1"/>
        <v/>
      </c>
      <c r="I65" s="75" t="str">
        <f t="shared" si="2"/>
        <v/>
      </c>
      <c r="K65" s="5"/>
    </row>
    <row r="66" spans="1:11" ht="17.25" customHeight="1" x14ac:dyDescent="0.2">
      <c r="B66" s="66" t="s">
        <v>101</v>
      </c>
      <c r="C66" s="67">
        <v>106</v>
      </c>
      <c r="D66" s="68">
        <v>10</v>
      </c>
      <c r="E66" s="69" t="s">
        <v>102</v>
      </c>
      <c r="F66" s="70">
        <v>5.8</v>
      </c>
      <c r="G66" s="71">
        <f t="shared" si="3"/>
        <v>203.29999999999998</v>
      </c>
      <c r="H66" s="74" t="str">
        <f t="shared" si="1"/>
        <v/>
      </c>
      <c r="I66" s="75" t="str">
        <f t="shared" si="2"/>
        <v/>
      </c>
      <c r="K66" s="5"/>
    </row>
    <row r="67" spans="1:11" ht="17.25" customHeight="1" x14ac:dyDescent="0.2">
      <c r="B67" s="66" t="s">
        <v>103</v>
      </c>
      <c r="C67" s="67">
        <v>106</v>
      </c>
      <c r="D67" s="68">
        <v>10</v>
      </c>
      <c r="E67" s="69" t="s">
        <v>104</v>
      </c>
      <c r="F67" s="70">
        <v>17</v>
      </c>
      <c r="G67" s="71">
        <f t="shared" si="3"/>
        <v>220.29999999999998</v>
      </c>
      <c r="H67" s="74" t="str">
        <f t="shared" si="1"/>
        <v/>
      </c>
      <c r="I67" s="75" t="str">
        <f t="shared" si="2"/>
        <v/>
      </c>
      <c r="K67" s="5"/>
    </row>
    <row r="68" spans="1:11" ht="17.25" customHeight="1" x14ac:dyDescent="0.2">
      <c r="B68" s="66" t="s">
        <v>103</v>
      </c>
      <c r="C68" s="67">
        <v>106</v>
      </c>
      <c r="D68" s="68">
        <v>10</v>
      </c>
      <c r="E68" s="69" t="s">
        <v>105</v>
      </c>
      <c r="F68" s="70">
        <v>1</v>
      </c>
      <c r="G68" s="71">
        <f t="shared" si="3"/>
        <v>221.29999999999998</v>
      </c>
      <c r="H68" s="74" t="str">
        <f t="shared" si="1"/>
        <v/>
      </c>
      <c r="I68" s="75" t="str">
        <f t="shared" si="2"/>
        <v/>
      </c>
      <c r="K68" s="5"/>
    </row>
    <row r="69" spans="1:11" ht="17.25" customHeight="1" x14ac:dyDescent="0.2">
      <c r="B69" s="66" t="s">
        <v>106</v>
      </c>
      <c r="C69" s="67">
        <v>106</v>
      </c>
      <c r="D69" s="68">
        <v>10</v>
      </c>
      <c r="E69" s="69" t="s">
        <v>107</v>
      </c>
      <c r="F69" s="70">
        <v>3</v>
      </c>
      <c r="G69" s="71">
        <f t="shared" si="3"/>
        <v>224.29999999999998</v>
      </c>
      <c r="H69" s="74" t="str">
        <f t="shared" si="1"/>
        <v/>
      </c>
      <c r="I69" s="75" t="str">
        <f t="shared" si="2"/>
        <v/>
      </c>
      <c r="K69" s="5"/>
    </row>
    <row r="70" spans="1:11" ht="17.25" customHeight="1" x14ac:dyDescent="0.2">
      <c r="B70" s="66" t="s">
        <v>108</v>
      </c>
      <c r="C70" s="67">
        <v>106</v>
      </c>
      <c r="D70" s="68">
        <v>10</v>
      </c>
      <c r="E70" s="69" t="s">
        <v>109</v>
      </c>
      <c r="F70" s="70">
        <v>1.2</v>
      </c>
      <c r="G70" s="71">
        <f t="shared" si="3"/>
        <v>225.49999999999997</v>
      </c>
      <c r="H70" s="74" t="str">
        <f t="shared" si="1"/>
        <v/>
      </c>
      <c r="I70" s="75" t="str">
        <f t="shared" si="2"/>
        <v/>
      </c>
      <c r="K70" s="5"/>
    </row>
    <row r="71" spans="1:11" ht="17.25" customHeight="1" x14ac:dyDescent="0.2">
      <c r="B71" s="66" t="s">
        <v>110</v>
      </c>
      <c r="C71" s="67">
        <v>106</v>
      </c>
      <c r="D71" s="68">
        <v>10</v>
      </c>
      <c r="E71" s="69" t="s">
        <v>111</v>
      </c>
      <c r="F71" s="70">
        <v>2.2999999999999998</v>
      </c>
      <c r="G71" s="71">
        <f t="shared" si="3"/>
        <v>227.79999999999998</v>
      </c>
      <c r="H71" s="74" t="str">
        <f t="shared" si="1"/>
        <v/>
      </c>
      <c r="I71" s="75" t="str">
        <f t="shared" si="2"/>
        <v/>
      </c>
      <c r="K71" s="5"/>
    </row>
    <row r="72" spans="1:11" ht="17.25" customHeight="1" x14ac:dyDescent="0.2">
      <c r="B72" s="66" t="s">
        <v>112</v>
      </c>
      <c r="C72" s="67">
        <v>106</v>
      </c>
      <c r="D72" s="68">
        <v>10</v>
      </c>
      <c r="E72" s="69" t="s">
        <v>113</v>
      </c>
      <c r="F72" s="70">
        <v>1.9</v>
      </c>
      <c r="G72" s="71">
        <f t="shared" si="3"/>
        <v>229.7</v>
      </c>
      <c r="H72" s="74" t="str">
        <f t="shared" si="1"/>
        <v/>
      </c>
      <c r="I72" s="75" t="str">
        <f t="shared" si="2"/>
        <v/>
      </c>
      <c r="K72" s="5"/>
    </row>
    <row r="73" spans="1:11" ht="17.25" customHeight="1" x14ac:dyDescent="0.2">
      <c r="B73" s="61" t="s">
        <v>114</v>
      </c>
      <c r="C73" s="54">
        <v>106</v>
      </c>
      <c r="D73" s="55">
        <v>10</v>
      </c>
      <c r="E73" s="56" t="s">
        <v>115</v>
      </c>
      <c r="F73" s="57">
        <v>2.6</v>
      </c>
      <c r="G73" s="58">
        <f t="shared" si="3"/>
        <v>232.29999999999998</v>
      </c>
      <c r="H73" s="74"/>
      <c r="I73" s="75"/>
      <c r="K73" s="5"/>
    </row>
    <row r="74" spans="1:11" ht="17.25" customHeight="1" x14ac:dyDescent="0.2">
      <c r="B74" s="61" t="s">
        <v>116</v>
      </c>
      <c r="C74" s="54">
        <v>106</v>
      </c>
      <c r="D74" s="55">
        <v>10</v>
      </c>
      <c r="E74" s="56" t="s">
        <v>117</v>
      </c>
      <c r="F74" s="57">
        <v>2.8</v>
      </c>
      <c r="G74" s="58">
        <f t="shared" si="3"/>
        <v>235.1</v>
      </c>
      <c r="H74" s="74"/>
      <c r="I74" s="75"/>
      <c r="K74" s="5"/>
    </row>
    <row r="75" spans="1:11" ht="17.25" customHeight="1" x14ac:dyDescent="0.2">
      <c r="B75" s="61" t="s">
        <v>118</v>
      </c>
      <c r="C75" s="54">
        <v>106</v>
      </c>
      <c r="D75" s="55">
        <v>10</v>
      </c>
      <c r="E75" s="56" t="s">
        <v>119</v>
      </c>
      <c r="F75" s="57">
        <v>3.1</v>
      </c>
      <c r="G75" s="58">
        <f t="shared" si="3"/>
        <v>238.2</v>
      </c>
      <c r="H75" s="74"/>
      <c r="I75" s="75"/>
      <c r="K75" s="5"/>
    </row>
    <row r="76" spans="1:11" ht="17.25" customHeight="1" x14ac:dyDescent="0.2">
      <c r="B76" s="61" t="s">
        <v>120</v>
      </c>
      <c r="C76" s="54">
        <v>106</v>
      </c>
      <c r="D76" s="55">
        <v>10</v>
      </c>
      <c r="E76" s="56" t="s">
        <v>121</v>
      </c>
      <c r="F76" s="57">
        <v>13.5</v>
      </c>
      <c r="G76" s="58">
        <f>F76+G72</f>
        <v>243.2</v>
      </c>
      <c r="H76" s="74" t="str">
        <f t="shared" ref="H76:H93" si="4">IF(A76="C",$H$19+(MIN(G76,200)/34+MIN(MAX(G76-200,0),200)/32+MIN(MAX(G76-400,0),200)/30+MIN(MAX(G76-600,0),400)/28+1/120)/24,"")</f>
        <v/>
      </c>
      <c r="I76" s="75" t="str">
        <f t="shared" ref="I76:I93" si="5">IF(A76="C",$I$22+(MIN(G76,60)/20+MIN(MAX(G76-60,0),540)/15+MIN(MAX(G76-600,0),400)/11.428+1/120)/24,"")</f>
        <v/>
      </c>
      <c r="K76" s="5"/>
    </row>
    <row r="77" spans="1:11" ht="17.25" customHeight="1" x14ac:dyDescent="0.2">
      <c r="B77" s="61" t="s">
        <v>122</v>
      </c>
      <c r="C77" s="54">
        <v>106</v>
      </c>
      <c r="D77" s="55">
        <v>9</v>
      </c>
      <c r="E77" s="56" t="s">
        <v>123</v>
      </c>
      <c r="F77" s="57">
        <v>4.5</v>
      </c>
      <c r="G77" s="58">
        <f t="shared" ref="G77:G95" si="6">F77+G76</f>
        <v>247.7</v>
      </c>
      <c r="H77" s="74" t="str">
        <f t="shared" si="4"/>
        <v/>
      </c>
      <c r="I77" s="75" t="str">
        <f t="shared" si="5"/>
        <v/>
      </c>
      <c r="K77" s="5"/>
    </row>
    <row r="78" spans="1:11" ht="17.25" customHeight="1" x14ac:dyDescent="0.2">
      <c r="A78" s="38" t="s">
        <v>22</v>
      </c>
      <c r="B78" s="66" t="s">
        <v>124</v>
      </c>
      <c r="C78" s="67">
        <v>106</v>
      </c>
      <c r="D78" s="68">
        <v>9</v>
      </c>
      <c r="E78" s="69" t="s">
        <v>125</v>
      </c>
      <c r="F78" s="70">
        <v>5</v>
      </c>
      <c r="G78" s="71">
        <f t="shared" si="6"/>
        <v>252.7</v>
      </c>
      <c r="H78" s="74">
        <f t="shared" si="4"/>
        <v>0.50156505310457522</v>
      </c>
      <c r="I78" s="75">
        <f t="shared" si="5"/>
        <v>0.88979166666666654</v>
      </c>
      <c r="K78" s="5"/>
    </row>
    <row r="79" spans="1:11" ht="17.25" customHeight="1" x14ac:dyDescent="0.2">
      <c r="A79" s="38"/>
      <c r="B79" s="66" t="s">
        <v>126</v>
      </c>
      <c r="C79" s="67">
        <v>106</v>
      </c>
      <c r="D79" s="68">
        <v>9</v>
      </c>
      <c r="E79" s="69" t="s">
        <v>127</v>
      </c>
      <c r="F79" s="70">
        <v>4.4000000000000004</v>
      </c>
      <c r="G79" s="71">
        <f t="shared" si="6"/>
        <v>257.09999999999997</v>
      </c>
      <c r="H79" s="74" t="str">
        <f t="shared" si="4"/>
        <v/>
      </c>
      <c r="I79" s="75" t="str">
        <f t="shared" si="5"/>
        <v/>
      </c>
      <c r="K79" s="5"/>
    </row>
    <row r="80" spans="1:11" ht="17.25" customHeight="1" x14ac:dyDescent="0.2">
      <c r="A80" s="38"/>
      <c r="B80" s="66" t="s">
        <v>128</v>
      </c>
      <c r="C80" s="67">
        <v>106</v>
      </c>
      <c r="D80" s="68">
        <v>9</v>
      </c>
      <c r="E80" s="69" t="s">
        <v>121</v>
      </c>
      <c r="F80" s="70">
        <v>4.5</v>
      </c>
      <c r="G80" s="71">
        <f t="shared" si="6"/>
        <v>261.59999999999997</v>
      </c>
      <c r="H80" s="74" t="str">
        <f t="shared" si="4"/>
        <v/>
      </c>
      <c r="I80" s="75" t="str">
        <f t="shared" si="5"/>
        <v/>
      </c>
      <c r="K80" s="5"/>
    </row>
    <row r="81" spans="1:13" ht="17.25" customHeight="1" x14ac:dyDescent="0.2">
      <c r="A81" s="38"/>
      <c r="B81" s="61" t="s">
        <v>129</v>
      </c>
      <c r="C81" s="54">
        <v>106</v>
      </c>
      <c r="D81" s="55">
        <v>8</v>
      </c>
      <c r="E81" s="56" t="s">
        <v>130</v>
      </c>
      <c r="F81" s="57">
        <v>9.1</v>
      </c>
      <c r="G81" s="58">
        <f t="shared" si="6"/>
        <v>270.7</v>
      </c>
      <c r="H81" s="59" t="str">
        <f t="shared" si="4"/>
        <v/>
      </c>
      <c r="I81" s="60" t="str">
        <f t="shared" si="5"/>
        <v/>
      </c>
      <c r="K81" s="5"/>
    </row>
    <row r="82" spans="1:13" ht="17.25" customHeight="1" x14ac:dyDescent="0.2">
      <c r="A82" s="38"/>
      <c r="B82" s="61" t="s">
        <v>129</v>
      </c>
      <c r="C82" s="54">
        <v>106</v>
      </c>
      <c r="D82" s="55">
        <v>8</v>
      </c>
      <c r="E82" s="56" t="s">
        <v>94</v>
      </c>
      <c r="F82" s="57">
        <v>3.7</v>
      </c>
      <c r="G82" s="58">
        <f t="shared" si="6"/>
        <v>274.39999999999998</v>
      </c>
      <c r="H82" s="59" t="str">
        <f t="shared" si="4"/>
        <v/>
      </c>
      <c r="I82" s="60" t="str">
        <f t="shared" si="5"/>
        <v/>
      </c>
      <c r="K82" s="5"/>
    </row>
    <row r="83" spans="1:13" ht="17.25" customHeight="1" x14ac:dyDescent="0.2">
      <c r="A83" s="38"/>
      <c r="B83" s="61" t="s">
        <v>131</v>
      </c>
      <c r="C83" s="54">
        <v>106</v>
      </c>
      <c r="D83" s="55">
        <v>8</v>
      </c>
      <c r="E83" s="56" t="s">
        <v>121</v>
      </c>
      <c r="F83" s="57">
        <v>1</v>
      </c>
      <c r="G83" s="58">
        <f t="shared" si="6"/>
        <v>275.39999999999998</v>
      </c>
      <c r="H83" s="59" t="str">
        <f t="shared" si="4"/>
        <v/>
      </c>
      <c r="I83" s="60" t="str">
        <f t="shared" si="5"/>
        <v/>
      </c>
      <c r="K83" s="5"/>
    </row>
    <row r="84" spans="1:13" ht="17.25" customHeight="1" x14ac:dyDescent="0.2">
      <c r="A84" s="38"/>
      <c r="B84" s="66" t="s">
        <v>132</v>
      </c>
      <c r="C84" s="67">
        <v>106</v>
      </c>
      <c r="D84" s="68">
        <v>7</v>
      </c>
      <c r="E84" s="69" t="s">
        <v>127</v>
      </c>
      <c r="F84" s="70">
        <v>3.9</v>
      </c>
      <c r="G84" s="71">
        <f t="shared" si="6"/>
        <v>279.29999999999995</v>
      </c>
      <c r="H84" s="74" t="str">
        <f t="shared" si="4"/>
        <v/>
      </c>
      <c r="I84" s="75" t="str">
        <f t="shared" si="5"/>
        <v/>
      </c>
      <c r="K84" s="5"/>
      <c r="M84" s="76"/>
    </row>
    <row r="85" spans="1:13" ht="27.75" customHeight="1" x14ac:dyDescent="0.2">
      <c r="B85" s="66" t="s">
        <v>133</v>
      </c>
      <c r="C85" s="67">
        <v>106</v>
      </c>
      <c r="D85" s="68">
        <v>7</v>
      </c>
      <c r="E85" s="77" t="s">
        <v>155</v>
      </c>
      <c r="F85" s="70">
        <v>5</v>
      </c>
      <c r="G85" s="71">
        <f>F85+G84</f>
        <v>284.29999999999995</v>
      </c>
      <c r="H85" s="74" t="str">
        <f t="shared" si="4"/>
        <v/>
      </c>
      <c r="I85" s="75" t="str">
        <f t="shared" si="5"/>
        <v/>
      </c>
      <c r="K85" s="5"/>
    </row>
    <row r="86" spans="1:13" ht="27" customHeight="1" x14ac:dyDescent="0.2">
      <c r="B86" s="66" t="s">
        <v>158</v>
      </c>
      <c r="C86" s="67">
        <v>106</v>
      </c>
      <c r="D86" s="68">
        <v>7</v>
      </c>
      <c r="E86" s="77" t="s">
        <v>156</v>
      </c>
      <c r="F86" s="70">
        <v>0.2</v>
      </c>
      <c r="G86" s="71">
        <f>F86+G85</f>
        <v>284.49999999999994</v>
      </c>
      <c r="H86" s="74"/>
      <c r="I86" s="75"/>
      <c r="K86" s="5"/>
    </row>
    <row r="87" spans="1:13" ht="22.5" customHeight="1" x14ac:dyDescent="0.2">
      <c r="B87" s="66" t="s">
        <v>158</v>
      </c>
      <c r="C87" s="67">
        <v>106</v>
      </c>
      <c r="D87" s="68">
        <v>7</v>
      </c>
      <c r="E87" s="77" t="s">
        <v>157</v>
      </c>
      <c r="F87" s="70">
        <v>0.2</v>
      </c>
      <c r="G87" s="71">
        <f>F87+G86</f>
        <v>284.69999999999993</v>
      </c>
      <c r="H87" s="74"/>
      <c r="I87" s="75"/>
      <c r="K87" s="5"/>
    </row>
    <row r="88" spans="1:13" ht="22.5" customHeight="1" x14ac:dyDescent="0.2">
      <c r="B88" s="66" t="s">
        <v>158</v>
      </c>
      <c r="C88" s="67">
        <v>106</v>
      </c>
      <c r="D88" s="68">
        <v>7</v>
      </c>
      <c r="E88" s="77" t="s">
        <v>159</v>
      </c>
      <c r="F88" s="70">
        <v>0.2</v>
      </c>
      <c r="G88" s="71">
        <f>F88+G87</f>
        <v>284.89999999999992</v>
      </c>
      <c r="H88" s="74"/>
      <c r="I88" s="75"/>
      <c r="K88" s="5"/>
    </row>
    <row r="89" spans="1:13" ht="27.95" customHeight="1" x14ac:dyDescent="0.2">
      <c r="B89" s="66" t="s">
        <v>134</v>
      </c>
      <c r="C89" s="67">
        <v>106</v>
      </c>
      <c r="D89" s="68">
        <v>7</v>
      </c>
      <c r="E89" s="77" t="s">
        <v>135</v>
      </c>
      <c r="F89" s="70">
        <v>0.7</v>
      </c>
      <c r="G89" s="71">
        <f>F89+G85</f>
        <v>284.99999999999994</v>
      </c>
      <c r="H89" s="74" t="str">
        <f t="shared" si="4"/>
        <v/>
      </c>
      <c r="I89" s="75" t="str">
        <f t="shared" si="5"/>
        <v/>
      </c>
      <c r="K89" s="5"/>
    </row>
    <row r="90" spans="1:13" ht="19.350000000000001" customHeight="1" x14ac:dyDescent="0.2">
      <c r="B90" s="66" t="s">
        <v>134</v>
      </c>
      <c r="C90" s="67">
        <v>106</v>
      </c>
      <c r="D90" s="68">
        <v>7</v>
      </c>
      <c r="E90" s="77" t="s">
        <v>136</v>
      </c>
      <c r="F90" s="70">
        <v>0.8</v>
      </c>
      <c r="G90" s="71">
        <f>F90+G89</f>
        <v>285.79999999999995</v>
      </c>
      <c r="H90" s="74" t="str">
        <f t="shared" si="4"/>
        <v/>
      </c>
      <c r="I90" s="75" t="str">
        <f t="shared" si="5"/>
        <v/>
      </c>
      <c r="K90" s="5"/>
    </row>
    <row r="91" spans="1:13" ht="24" customHeight="1" x14ac:dyDescent="0.2">
      <c r="B91" s="66" t="s">
        <v>137</v>
      </c>
      <c r="C91" s="67">
        <v>106</v>
      </c>
      <c r="D91" s="68">
        <v>7</v>
      </c>
      <c r="E91" s="77" t="s">
        <v>138</v>
      </c>
      <c r="F91" s="70">
        <v>0.60000000000000009</v>
      </c>
      <c r="G91" s="71">
        <f t="shared" si="6"/>
        <v>286.39999999999998</v>
      </c>
      <c r="H91" s="74" t="str">
        <f t="shared" si="4"/>
        <v/>
      </c>
      <c r="I91" s="75" t="str">
        <f t="shared" si="5"/>
        <v/>
      </c>
      <c r="K91" s="5"/>
    </row>
    <row r="92" spans="1:13" ht="17.25" customHeight="1" x14ac:dyDescent="0.2">
      <c r="B92" s="66" t="s">
        <v>139</v>
      </c>
      <c r="C92" s="67">
        <v>106</v>
      </c>
      <c r="D92" s="68">
        <v>7</v>
      </c>
      <c r="E92" s="69" t="s">
        <v>100</v>
      </c>
      <c r="F92" s="70">
        <v>8.4</v>
      </c>
      <c r="G92" s="71">
        <f t="shared" si="6"/>
        <v>294.79999999999995</v>
      </c>
      <c r="H92" s="74" t="str">
        <f t="shared" si="4"/>
        <v/>
      </c>
      <c r="I92" s="75" t="str">
        <f t="shared" si="5"/>
        <v/>
      </c>
      <c r="K92" s="5"/>
    </row>
    <row r="93" spans="1:13" ht="17.25" customHeight="1" x14ac:dyDescent="0.2">
      <c r="B93" s="66" t="s">
        <v>140</v>
      </c>
      <c r="C93" s="67">
        <v>106</v>
      </c>
      <c r="D93" s="68">
        <v>7</v>
      </c>
      <c r="E93" s="69" t="s">
        <v>117</v>
      </c>
      <c r="F93" s="70">
        <v>2.4</v>
      </c>
      <c r="G93" s="71">
        <f t="shared" si="6"/>
        <v>297.19999999999993</v>
      </c>
      <c r="H93" s="74" t="str">
        <f t="shared" si="4"/>
        <v/>
      </c>
      <c r="I93" s="75" t="str">
        <f t="shared" si="5"/>
        <v/>
      </c>
      <c r="K93" s="5"/>
    </row>
    <row r="94" spans="1:13" ht="17.25" customHeight="1" x14ac:dyDescent="0.2">
      <c r="B94" s="66" t="s">
        <v>149</v>
      </c>
      <c r="C94" s="67">
        <v>106</v>
      </c>
      <c r="D94" s="68">
        <v>6</v>
      </c>
      <c r="E94" s="69" t="s">
        <v>148</v>
      </c>
      <c r="F94" s="70">
        <v>2.5</v>
      </c>
      <c r="G94" s="71">
        <f t="shared" si="6"/>
        <v>299.69999999999993</v>
      </c>
      <c r="H94" s="74"/>
      <c r="I94" s="75"/>
      <c r="K94" s="5"/>
    </row>
    <row r="95" spans="1:13" ht="30" customHeight="1" x14ac:dyDescent="0.2">
      <c r="A95" s="78" t="s">
        <v>22</v>
      </c>
      <c r="B95" s="66" t="s">
        <v>141</v>
      </c>
      <c r="C95" s="67">
        <v>106</v>
      </c>
      <c r="D95" s="68">
        <v>6</v>
      </c>
      <c r="E95" s="82" t="s">
        <v>154</v>
      </c>
      <c r="F95" s="70">
        <v>1.3</v>
      </c>
      <c r="G95" s="71">
        <f t="shared" si="6"/>
        <v>300.99999999999994</v>
      </c>
      <c r="H95" s="79">
        <v>0.5625</v>
      </c>
      <c r="I95" s="79">
        <v>2.0833333333333332E-2</v>
      </c>
      <c r="K95" s="5"/>
    </row>
  </sheetData>
  <sheetProtection selectLockedCells="1" selectUnlockedCells="1"/>
  <mergeCells count="9">
    <mergeCell ref="B20:B21"/>
    <mergeCell ref="C20:D20"/>
    <mergeCell ref="H20:I20"/>
    <mergeCell ref="C13:E13"/>
    <mergeCell ref="H13:I13"/>
    <mergeCell ref="B15:E15"/>
    <mergeCell ref="C17:E17"/>
    <mergeCell ref="G18:I18"/>
    <mergeCell ref="H19:I19"/>
  </mergeCells>
  <pageMargins left="0.19652777777777777" right="0.19652777777777777" top="0.47986111111111113" bottom="0.39374999999999999" header="0.51180555555555551" footer="0.51180555555555551"/>
  <pageSetup paperSize="9" firstPageNumber="0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BRM 300 km n°xxx</vt:lpstr>
      <vt:lpstr>'BRM 300 km n°xxx'!Excel_BuiltIn_Print_Area</vt:lpstr>
      <vt:lpstr>'BRM 300 km n°xxx'!Zone_d_impression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2019-01-24T17:24:53Z</dcterms:created>
  <dcterms:modified xsi:type="dcterms:W3CDTF">2022-05-14T18:16:16Z</dcterms:modified>
</cp:coreProperties>
</file>